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bicekballoonscz-my.sharepoint.com/personal/petr_kubicek_kubicekballoons_cz/Documents/letani/"/>
    </mc:Choice>
  </mc:AlternateContent>
  <xr:revisionPtr revIDLastSave="291" documentId="13_ncr:1_{55943F6A-89CF-4916-9C9E-0373EA54CA5A}" xr6:coauthVersionLast="47" xr6:coauthVersionMax="47" xr10:uidLastSave="{894C8192-00FB-4E6A-B5FA-68504104ED87}"/>
  <bookViews>
    <workbookView xWindow="-120" yWindow="-120" windowWidth="29040" windowHeight="17790" tabRatio="889" xr2:uid="{00000000-000D-0000-FFFF-FFFF00000000}"/>
  </bookViews>
  <sheets>
    <sheet name="RANKLIST 2021" sheetId="10" r:id="rId1"/>
    <sheet name="World top 100 2019" sheetId="20" r:id="rId2"/>
    <sheet name="Bonifikace" sheetId="2" r:id="rId3"/>
    <sheet name="Juniori 2021" sheetId="46" r:id="rId4"/>
    <sheet name="ME2021" sheetId="45" r:id="rId5"/>
    <sheet name="MR Belgie 2021" sheetId="48" r:id="rId6"/>
    <sheet name="Klic" sheetId="4" r:id="rId7"/>
  </sheets>
  <externalReferences>
    <externalReference r:id="rId8"/>
  </externalReferences>
  <definedNames>
    <definedName name="_xlnm._FilterDatabase" localSheetId="3" hidden="1">'Juniori 2021'!$F$1:$F$156</definedName>
    <definedName name="_xlnm._FilterDatabase" localSheetId="5" hidden="1">'MR Belgie 2021'!$F$1:$F$109</definedName>
    <definedName name="_xlnm._FilterDatabase" localSheetId="1" hidden="1">'World top 100 2019'!$A$1:$K$103</definedName>
    <definedName name="WORLDRK">'[1]WORLD RK 2013 (100)'!$A$1:$F$101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0" l="1"/>
  <c r="I13" i="10"/>
  <c r="O14" i="10"/>
  <c r="I14" i="10" s="1"/>
  <c r="J14" i="10"/>
  <c r="K14" i="10"/>
  <c r="L14" i="10"/>
  <c r="M14" i="10"/>
  <c r="N14" i="10"/>
  <c r="D11" i="10"/>
  <c r="P10" i="10"/>
  <c r="P4" i="10"/>
  <c r="S80" i="48"/>
  <c r="S74" i="48"/>
  <c r="S65" i="48"/>
  <c r="P5" i="10" s="1"/>
  <c r="S130" i="46"/>
  <c r="S61" i="46"/>
  <c r="O10" i="10" s="1"/>
  <c r="S49" i="46"/>
  <c r="O7" i="10" s="1"/>
  <c r="S46" i="46"/>
  <c r="O12" i="10" s="1"/>
  <c r="D8" i="10"/>
  <c r="Q9" i="10"/>
  <c r="S131" i="45"/>
  <c r="Q6" i="10"/>
  <c r="S109" i="45"/>
  <c r="Q4" i="10"/>
  <c r="Q5" i="10"/>
  <c r="Q3" i="10"/>
  <c r="S67" i="45"/>
  <c r="S51" i="45"/>
  <c r="S27" i="45"/>
  <c r="D1" i="2"/>
  <c r="H12" i="10"/>
  <c r="H13" i="10"/>
  <c r="H3" i="10"/>
  <c r="H4" i="10"/>
  <c r="H9" i="10"/>
  <c r="H6" i="10"/>
  <c r="H8" i="10"/>
  <c r="H7" i="10"/>
  <c r="H11" i="10"/>
  <c r="H10" i="10"/>
  <c r="H5" i="10"/>
  <c r="D14" i="10" l="1"/>
  <c r="E14" i="10" s="1"/>
  <c r="R2" i="10"/>
  <c r="M13" i="10" l="1"/>
  <c r="N13" i="10"/>
  <c r="M12" i="10"/>
  <c r="N12" i="10"/>
  <c r="C3" i="2" l="1"/>
  <c r="B3" i="2"/>
  <c r="T2" i="10" l="1"/>
  <c r="D10" i="2"/>
  <c r="G1" i="20"/>
  <c r="H1" i="20"/>
  <c r="I1" i="20"/>
  <c r="J1" i="20"/>
  <c r="K1" i="20"/>
  <c r="F1" i="20"/>
  <c r="C1" i="2"/>
  <c r="S2" i="10"/>
  <c r="Q2" i="10"/>
  <c r="B10" i="2" l="1"/>
  <c r="C10" i="2" l="1"/>
  <c r="B8" i="2" l="1"/>
  <c r="D11" i="2" l="1"/>
  <c r="C11" i="2"/>
  <c r="C12" i="2" s="1"/>
  <c r="B11" i="2"/>
  <c r="B12" i="2" s="1"/>
  <c r="J13" i="10" l="1"/>
  <c r="J8" i="10"/>
  <c r="J6" i="10"/>
  <c r="J9" i="10"/>
  <c r="J7" i="10"/>
  <c r="J11" i="10"/>
  <c r="J12" i="10"/>
  <c r="J4" i="10"/>
  <c r="J10" i="10"/>
  <c r="J5" i="10"/>
  <c r="I10" i="10"/>
  <c r="D12" i="2"/>
  <c r="L8" i="10" s="1"/>
  <c r="I12" i="10"/>
  <c r="N10" i="10"/>
  <c r="N6" i="10"/>
  <c r="N3" i="10"/>
  <c r="N7" i="10"/>
  <c r="N8" i="10"/>
  <c r="N9" i="10"/>
  <c r="N4" i="10"/>
  <c r="N11" i="10"/>
  <c r="N5" i="10"/>
  <c r="M5" i="10"/>
  <c r="M4" i="10"/>
  <c r="M10" i="10"/>
  <c r="M3" i="10"/>
  <c r="M6" i="10"/>
  <c r="M7" i="10"/>
  <c r="M8" i="10"/>
  <c r="M11" i="10"/>
  <c r="M9" i="10"/>
  <c r="I9" i="10"/>
  <c r="I6" i="10"/>
  <c r="I8" i="10"/>
  <c r="I4" i="10"/>
  <c r="I3" i="10"/>
  <c r="I5" i="10"/>
  <c r="I11" i="10"/>
  <c r="I7" i="10"/>
  <c r="J3" i="10"/>
  <c r="O2" i="10"/>
  <c r="B1" i="2"/>
  <c r="P2" i="10"/>
  <c r="L7" i="10" l="1"/>
  <c r="K6" i="10"/>
  <c r="K8" i="10"/>
  <c r="K13" i="10"/>
  <c r="K7" i="10"/>
  <c r="K5" i="10"/>
  <c r="K11" i="10"/>
  <c r="K10" i="10"/>
  <c r="K12" i="10"/>
  <c r="K4" i="10"/>
  <c r="K9" i="10"/>
  <c r="K3" i="10"/>
  <c r="L10" i="10"/>
  <c r="L6" i="10"/>
  <c r="L5" i="10"/>
  <c r="L11" i="10"/>
  <c r="L4" i="10"/>
  <c r="L9" i="10"/>
  <c r="E8" i="10"/>
  <c r="L3" i="10"/>
  <c r="D3" i="10" s="1"/>
  <c r="L12" i="10"/>
  <c r="L13" i="10"/>
  <c r="D4" i="10" l="1"/>
  <c r="E4" i="10" s="1"/>
  <c r="D6" i="10"/>
  <c r="E6" i="10" s="1"/>
  <c r="D10" i="10"/>
  <c r="E10" i="10" s="1"/>
  <c r="D7" i="10"/>
  <c r="E7" i="10" s="1"/>
  <c r="D12" i="10"/>
  <c r="E12" i="10" s="1"/>
  <c r="D9" i="10"/>
  <c r="E9" i="10" s="1"/>
  <c r="D5" i="10"/>
  <c r="E5" i="10" s="1"/>
  <c r="E11" i="10"/>
  <c r="E3" i="10"/>
  <c r="E1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pkubicek</author>
  </authors>
  <commentList>
    <comment ref="B11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38"/>
          </rPr>
          <t>pkubicek:</t>
        </r>
        <r>
          <rPr>
            <sz val="8"/>
            <color indexed="81"/>
            <rFont val="Tahoma"/>
            <family val="2"/>
            <charset val="238"/>
          </rPr>
          <t xml:space="preserve">
min počet pilotu je 12</t>
        </r>
      </text>
    </comment>
  </commentList>
</comments>
</file>

<file path=xl/sharedStrings.xml><?xml version="1.0" encoding="utf-8"?>
<sst xmlns="http://schemas.openxmlformats.org/spreadsheetml/2006/main" count="838" uniqueCount="458">
  <si>
    <t>FRA</t>
  </si>
  <si>
    <t>CZE</t>
  </si>
  <si>
    <t xml:space="preserve">Bonifikace new </t>
  </si>
  <si>
    <t>Maximální bodové ohodnocení</t>
  </si>
  <si>
    <t>Přepočet bodů pilotů</t>
  </si>
  <si>
    <t>Maximální počet pilotů</t>
  </si>
  <si>
    <t>Maxilmální váha bonfikace piloti</t>
  </si>
  <si>
    <t>Maxilmální váha bonfikace top100</t>
  </si>
  <si>
    <t>Přepočet počtu pilotů</t>
  </si>
  <si>
    <t>2. plati pravido 5 disciplin ve 3 letech a min 12 zavodniku v min 75 procentech letu (do ted byla 1/2). Dal bych uvazoval o pravidle, ze pokud se nejakeho letu neucastni aspon 3/4 pilotu, tento let se nezpocitava do prumeru ani do minimalniho poctu disciplin a letu.</t>
  </si>
  <si>
    <t>3. urci se pocet pilotu ze svetove top 100, kteri byli na zavodech.</t>
  </si>
  <si>
    <t>4. urci se soucet jejich bodu ze svetoveho ranklistu. Tyto body tvori cast bonifikace</t>
  </si>
  <si>
    <t>5. urci se celkovy pocet pilotu na zavodech. Tohle tvori druhou cast bonifikace</t>
  </si>
  <si>
    <t>6. jsou zavedeny max. hodnoty, ze kterych se bonifikace pocita (jinak by to vedlo k prilisnemu zvyhodneni ME a MS)</t>
  </si>
  <si>
    <t>7. jeste jsem uvazoval zavest dalsi parametr, kterym by byl pomer pilotu z top 100 vs celkovy pocet pilotu, ale ten jsem zatim nezapracoval.</t>
  </si>
  <si>
    <t>1. rozhodne jsou vsechny narodni mistrovstvi pod zastitou NAC a FAI kat. One, dle AX pravidel</t>
  </si>
  <si>
    <t>Celkem</t>
  </si>
  <si>
    <t>Jméno</t>
  </si>
  <si>
    <t>Maximální počet pilotů red</t>
  </si>
  <si>
    <t>Petr</t>
  </si>
  <si>
    <t>David</t>
  </si>
  <si>
    <t>Jan</t>
  </si>
  <si>
    <t>GBR</t>
  </si>
  <si>
    <t>NED</t>
  </si>
  <si>
    <t>BEL</t>
  </si>
  <si>
    <t>Pilotu</t>
  </si>
  <si>
    <t>Soucet bodu TOP 100</t>
  </si>
  <si>
    <t>Yudai</t>
  </si>
  <si>
    <t>FUJITA</t>
  </si>
  <si>
    <t>JPN</t>
  </si>
  <si>
    <t>Stefan</t>
  </si>
  <si>
    <t>ZEBERLI</t>
  </si>
  <si>
    <t>SUI</t>
  </si>
  <si>
    <t>Uwe</t>
  </si>
  <si>
    <t>SCHNEIDER</t>
  </si>
  <si>
    <t>GER</t>
  </si>
  <si>
    <t>Johnny</t>
  </si>
  <si>
    <t>PETREHN</t>
  </si>
  <si>
    <t>USA</t>
  </si>
  <si>
    <t>Sergey</t>
  </si>
  <si>
    <t>LATYPOV</t>
  </si>
  <si>
    <t>RUS</t>
  </si>
  <si>
    <t>Lupercio</t>
  </si>
  <si>
    <t>LIMA</t>
  </si>
  <si>
    <t>BRA</t>
  </si>
  <si>
    <t>Nicolas</t>
  </si>
  <si>
    <t>SCHWARTZ</t>
  </si>
  <si>
    <t>Joe</t>
  </si>
  <si>
    <t>HEARTSILL</t>
  </si>
  <si>
    <t>Rimas</t>
  </si>
  <si>
    <t>KOSTIUSKEVICIUS</t>
  </si>
  <si>
    <t>LTU</t>
  </si>
  <si>
    <t>Nicholas</t>
  </si>
  <si>
    <t>DONNER</t>
  </si>
  <si>
    <t>Paul</t>
  </si>
  <si>
    <t>Gerald</t>
  </si>
  <si>
    <t>STURZLINGER</t>
  </si>
  <si>
    <t>AUT</t>
  </si>
  <si>
    <t>Rhett</t>
  </si>
  <si>
    <t>Takao</t>
  </si>
  <si>
    <t>MIZUKAMI</t>
  </si>
  <si>
    <t>BAREFORD</t>
  </si>
  <si>
    <t>Luis</t>
  </si>
  <si>
    <t>SILVESTRE</t>
  </si>
  <si>
    <t>HOCHREUTENER</t>
  </si>
  <si>
    <t>Henk</t>
  </si>
  <si>
    <t>BROEDERS</t>
  </si>
  <si>
    <t>Rokas</t>
  </si>
  <si>
    <t>Andrew</t>
  </si>
  <si>
    <t>BAIRD</t>
  </si>
  <si>
    <t>Nico</t>
  </si>
  <si>
    <t>BETZEN</t>
  </si>
  <si>
    <t>LUX</t>
  </si>
  <si>
    <t>ZVADA</t>
  </si>
  <si>
    <t>HOLLY</t>
  </si>
  <si>
    <t>Marc</t>
  </si>
  <si>
    <t>BLASER</t>
  </si>
  <si>
    <t>Rubens</t>
  </si>
  <si>
    <t>KALOUSDIAN</t>
  </si>
  <si>
    <t>Artem</t>
  </si>
  <si>
    <t>DENISENKO</t>
  </si>
  <si>
    <t>Fabio</t>
  </si>
  <si>
    <t>PASSOS</t>
  </si>
  <si>
    <t>Xiang</t>
  </si>
  <si>
    <t>LIU</t>
  </si>
  <si>
    <t>CHN</t>
  </si>
  <si>
    <t>KUBICEK</t>
  </si>
  <si>
    <t>Chase</t>
  </si>
  <si>
    <t>Janne</t>
  </si>
  <si>
    <t>BALKEDAL</t>
  </si>
  <si>
    <t>SWE</t>
  </si>
  <si>
    <t>TIMMERS</t>
  </si>
  <si>
    <t>Andreas</t>
  </si>
  <si>
    <t>SIMONER</t>
  </si>
  <si>
    <t>Colin</t>
  </si>
  <si>
    <t>WEBER</t>
  </si>
  <si>
    <t>Philippe</t>
  </si>
  <si>
    <t>Steven</t>
  </si>
  <si>
    <t>VLEGELS</t>
  </si>
  <si>
    <t>Rank</t>
  </si>
  <si>
    <t>Matthew</t>
  </si>
  <si>
    <t>SCAIFE</t>
  </si>
  <si>
    <t>AUS</t>
  </si>
  <si>
    <t>Vytautas</t>
  </si>
  <si>
    <t>SVIDERSKIS</t>
  </si>
  <si>
    <t>Josep-Maria</t>
  </si>
  <si>
    <t>LLADO</t>
  </si>
  <si>
    <t>ESP</t>
  </si>
  <si>
    <t>Sven</t>
  </si>
  <si>
    <t>GOHLER</t>
  </si>
  <si>
    <t>ISLEY</t>
  </si>
  <si>
    <t>STRASMANN</t>
  </si>
  <si>
    <t>Tetsuhiro</t>
  </si>
  <si>
    <t>SUE</t>
  </si>
  <si>
    <t>Mike</t>
  </si>
  <si>
    <t>HOWARD</t>
  </si>
  <si>
    <t>SLO</t>
  </si>
  <si>
    <t>Hiroki</t>
  </si>
  <si>
    <t>MIYATA</t>
  </si>
  <si>
    <t>FILUS</t>
  </si>
  <si>
    <t>POL</t>
  </si>
  <si>
    <t>Ricardo</t>
  </si>
  <si>
    <t>ARACIL</t>
  </si>
  <si>
    <t>Markus</t>
  </si>
  <si>
    <t>Marcos</t>
  </si>
  <si>
    <t>LINEK</t>
  </si>
  <si>
    <t>Thomas</t>
  </si>
  <si>
    <t>Ivan</t>
  </si>
  <si>
    <t>AYALA</t>
  </si>
  <si>
    <t>Andrey</t>
  </si>
  <si>
    <t>KULKOV</t>
  </si>
  <si>
    <t>Harold</t>
  </si>
  <si>
    <t>CLIVER</t>
  </si>
  <si>
    <t>Werner</t>
  </si>
  <si>
    <t>SCHRANK</t>
  </si>
  <si>
    <t>Satoshi</t>
  </si>
  <si>
    <t>UEDA</t>
  </si>
  <si>
    <t>Martin</t>
  </si>
  <si>
    <t>Roman</t>
  </si>
  <si>
    <t>HUGI</t>
  </si>
  <si>
    <t>MENYAYLO</t>
  </si>
  <si>
    <t>Bazyli</t>
  </si>
  <si>
    <t>DAWIDZIUK</t>
  </si>
  <si>
    <t>VITRY</t>
  </si>
  <si>
    <t>Igor</t>
  </si>
  <si>
    <t>Rupert</t>
  </si>
  <si>
    <t>STANLEY</t>
  </si>
  <si>
    <t>Průměr s bonifikací</t>
  </si>
  <si>
    <t>Průměr bez bonifikace</t>
  </si>
  <si>
    <t>Změna</t>
  </si>
  <si>
    <t>SVK</t>
  </si>
  <si>
    <t>First name</t>
  </si>
  <si>
    <t>Last name</t>
  </si>
  <si>
    <t>NAC</t>
  </si>
  <si>
    <t>Points</t>
  </si>
  <si>
    <t>Clement</t>
  </si>
  <si>
    <t>SEIGEOT</t>
  </si>
  <si>
    <t>Dominic</t>
  </si>
  <si>
    <t>UAE</t>
  </si>
  <si>
    <t>Masafumi</t>
  </si>
  <si>
    <t>SATO</t>
  </si>
  <si>
    <t>Todd</t>
  </si>
  <si>
    <t>Stephanie</t>
  </si>
  <si>
    <t>Laure</t>
  </si>
  <si>
    <t>MERCERON</t>
  </si>
  <si>
    <t>Pascal</t>
  </si>
  <si>
    <t>KREINS</t>
  </si>
  <si>
    <t>Elisabeth</t>
  </si>
  <si>
    <t>KINDERMANN</t>
  </si>
  <si>
    <t>Susumu</t>
  </si>
  <si>
    <t>AKAMA</t>
  </si>
  <si>
    <t>Tomasz</t>
  </si>
  <si>
    <t>Jason</t>
  </si>
  <si>
    <t>ADAMS</t>
  </si>
  <si>
    <t>CAN</t>
  </si>
  <si>
    <t>Nicola</t>
  </si>
  <si>
    <t>Tadas</t>
  </si>
  <si>
    <t>GEGEVICIUS</t>
  </si>
  <si>
    <t>MIKLOUSIC</t>
  </si>
  <si>
    <t>CRO</t>
  </si>
  <si>
    <t>Jonathan</t>
  </si>
  <si>
    <t>WRIGHT</t>
  </si>
  <si>
    <t>Juraj</t>
  </si>
  <si>
    <t>BREZAN</t>
  </si>
  <si>
    <t>GRUBBSTROM</t>
  </si>
  <si>
    <t>Nicole</t>
  </si>
  <si>
    <t>VOGEL</t>
  </si>
  <si>
    <t>Shiro</t>
  </si>
  <si>
    <t>KATAHIRA</t>
  </si>
  <si>
    <t>BAUTA</t>
  </si>
  <si>
    <t>SCHON</t>
  </si>
  <si>
    <t>SPILDOOREN</t>
  </si>
  <si>
    <t>Helmut</t>
  </si>
  <si>
    <t>POTTLER</t>
  </si>
  <si>
    <t>COLIGNY</t>
  </si>
  <si>
    <t>Sean</t>
  </si>
  <si>
    <t>KAVANAGH</t>
  </si>
  <si>
    <t>Vito</t>
  </si>
  <si>
    <t>ROME</t>
  </si>
  <si>
    <t>Evgeny</t>
  </si>
  <si>
    <t>CHUBAROV</t>
  </si>
  <si>
    <t>Rene</t>
  </si>
  <si>
    <t>ERNI</t>
  </si>
  <si>
    <t>Roy</t>
  </si>
  <si>
    <t>GOMMER</t>
  </si>
  <si>
    <t>ROBERTSON</t>
  </si>
  <si>
    <t>SILVA</t>
  </si>
  <si>
    <t>Mateusz</t>
  </si>
  <si>
    <t>REKAS</t>
  </si>
  <si>
    <t>Kevin</t>
  </si>
  <si>
    <t>ALLEMAND</t>
  </si>
  <si>
    <t>Richard</t>
  </si>
  <si>
    <t>PARRY</t>
  </si>
  <si>
    <t>Etienne</t>
  </si>
  <si>
    <t>MERCIER</t>
  </si>
  <si>
    <t>Daniel</t>
  </si>
  <si>
    <t>KUSTERNIGG</t>
  </si>
  <si>
    <t>Adrien</t>
  </si>
  <si>
    <t>SADE</t>
  </si>
  <si>
    <t>Csaba</t>
  </si>
  <si>
    <t>MOLNAR</t>
  </si>
  <si>
    <t>HUN</t>
  </si>
  <si>
    <t>WEGNER</t>
  </si>
  <si>
    <t>COCK</t>
  </si>
  <si>
    <t>Kenneth</t>
  </si>
  <si>
    <t>KARLSTROM</t>
  </si>
  <si>
    <t>Laurynas</t>
  </si>
  <si>
    <t>KOMZA</t>
  </si>
  <si>
    <t>Blai</t>
  </si>
  <si>
    <t>CARBONELL</t>
  </si>
  <si>
    <t>Peter</t>
  </si>
  <si>
    <t>Total</t>
  </si>
  <si>
    <t>Pořadí 2019</t>
  </si>
  <si>
    <t>Juniori 2021</t>
  </si>
  <si>
    <t>Belgie 2021</t>
  </si>
  <si>
    <t>Pořadí 2021</t>
  </si>
  <si>
    <t>22nd FAI Europeans 2021</t>
  </si>
  <si>
    <t>Totals for Tasks 1 thru 19</t>
  </si>
  <si>
    <t>created: 17.09.21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</si>
  <si>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</si>
  <si>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</si>
  <si>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</si>
  <si>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</si>
  <si>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</si>
  <si>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</si>
  <si>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</si>
  <si>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</si>
  <si>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</si>
  <si>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</si>
  <si>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FIN</t>
  </si>
  <si>
    <t>HWZ</t>
  </si>
  <si>
    <t>FON</t>
  </si>
  <si>
    <t>ANG</t>
  </si>
  <si>
    <t>HNH</t>
  </si>
  <si>
    <t>PDG</t>
  </si>
  <si>
    <t>CRT</t>
  </si>
  <si>
    <t>JDG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</si>
  <si>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</si>
  <si>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</si>
  <si>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</si>
  <si>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</si>
  <si>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</si>
  <si>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</si>
  <si>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</si>
  <si>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</si>
  <si>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</si>
  <si>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</t>
  </si>
  <si>
    <t>Pilot</t>
  </si>
  <si>
    <t>From</t>
  </si>
  <si>
    <t>MDD</t>
  </si>
  <si>
    <t>GBM</t>
  </si>
  <si>
    <t>XDI</t>
  </si>
  <si>
    <t>3DT</t>
  </si>
  <si>
    <t>HUGI, Roman</t>
  </si>
  <si>
    <t>ZEBERLI, Stefan</t>
  </si>
  <si>
    <t>SPILDOOREN, David</t>
  </si>
  <si>
    <t>ODOUARD, Jeanphilippe</t>
  </si>
  <si>
    <t>KINDERMANN-SCHÖN, Thomas</t>
  </si>
  <si>
    <t>GOEHLER, Sven</t>
  </si>
  <si>
    <t>BAUTA, Roman</t>
  </si>
  <si>
    <t>VLEGELS, Steven</t>
  </si>
  <si>
    <t>KARLSTROM, Kenneth</t>
  </si>
  <si>
    <t>KUBICEK, Petr</t>
  </si>
  <si>
    <t>FILUS, Tomasz</t>
  </si>
  <si>
    <t>SCHWARTZ, Nicolas</t>
  </si>
  <si>
    <t>ROME, Vito</t>
  </si>
  <si>
    <t>KOSTIUSKEVICIUS, Rokas</t>
  </si>
  <si>
    <t>REKAS, Mateusz</t>
  </si>
  <si>
    <t>SEIGEOT, Clement</t>
  </si>
  <si>
    <t>SAVCHUK, Roman</t>
  </si>
  <si>
    <t>UKR</t>
  </si>
  <si>
    <t>KOMžA, Laurynas</t>
  </si>
  <si>
    <t>SCHNEIDER, Uwe</t>
  </si>
  <si>
    <t>BAREFORD, Dominic</t>
  </si>
  <si>
    <t>WEGNER, Martin</t>
  </si>
  <si>
    <t>KOSTRHUN, Pavel</t>
  </si>
  <si>
    <t>STRASMANN, David</t>
  </si>
  <si>
    <t>BLASER, Marc</t>
  </si>
  <si>
    <t>DE COLIGNY, Laure</t>
  </si>
  <si>
    <t>CHUBAROV, Evgeny</t>
  </si>
  <si>
    <t>PÖTTLER, Helmut</t>
  </si>
  <si>
    <t>BROEDERS, Henk</t>
  </si>
  <si>
    <t>CLEYET-MARREL, Benjamin</t>
  </si>
  <si>
    <t>LÍNEK, David</t>
  </si>
  <si>
    <t>AYALA, Ivan</t>
  </si>
  <si>
    <t>NOWAKOWSKI, Bartosz</t>
  </si>
  <si>
    <t>ARACIL ROMERO, Ricardo</t>
  </si>
  <si>
    <t>KERDOKAS, Vytas</t>
  </si>
  <si>
    <t>BÉJAT, Alexis</t>
  </si>
  <si>
    <t>GEGEVICIUS, Tadas</t>
  </si>
  <si>
    <t>ZHOKHOV, Dmitriy</t>
  </si>
  <si>
    <t>KREINS, Pascal</t>
  </si>
  <si>
    <t>GOMMER, Roy</t>
  </si>
  <si>
    <t>BOJANOVIC, Jernej</t>
  </si>
  <si>
    <t>KOSTIUSKEVICIUS, Rimas</t>
  </si>
  <si>
    <t>ERNI, René</t>
  </si>
  <si>
    <t>FILUS, Witold</t>
  </si>
  <si>
    <t>NACHT, Gian-Marco</t>
  </si>
  <si>
    <t>KULKOV, Andrey</t>
  </si>
  <si>
    <t>SCHWARZ, Bastian</t>
  </si>
  <si>
    <t>PAGGER, Martin</t>
  </si>
  <si>
    <t>LARSEN, Kim</t>
  </si>
  <si>
    <t>DEN</t>
  </si>
  <si>
    <t>GAUCH, Cédric</t>
  </si>
  <si>
    <t>MIKLOUSIC, Igor</t>
  </si>
  <si>
    <t>SUCHÝ, Jan</t>
  </si>
  <si>
    <t>KONECSNI, János</t>
  </si>
  <si>
    <t>ABEL, Michael</t>
  </si>
  <si>
    <t>DEHANDSCHUTTER, Evert</t>
  </si>
  <si>
    <t>SPILDOOREN, Thomas</t>
  </si>
  <si>
    <t>PORTILLO FELIU, Oscar</t>
  </si>
  <si>
    <t>BETZEN, Christophe</t>
  </si>
  <si>
    <t>CARBONELL RODRIGUEZ, Blai</t>
  </si>
  <si>
    <t>MOLNAR, Peter</t>
  </si>
  <si>
    <t>BUZETI, Dejan</t>
  </si>
  <si>
    <t>GARAB, Szabolcs</t>
  </si>
  <si>
    <t>MERÍNSKÝ, Pavel</t>
  </si>
  <si>
    <t>OUDENAMPSEN, Jan</t>
  </si>
  <si>
    <t>FRAISL, Christoph</t>
  </si>
  <si>
    <t>DEMCHUK, Maksym</t>
  </si>
  <si>
    <t>JUNEVICIUS, Vytautas</t>
  </si>
  <si>
    <t>STAMURS, Kaspars</t>
  </si>
  <si>
    <t>LAT</t>
  </si>
  <si>
    <t>STÜRZLINGER, Gerald</t>
  </si>
  <si>
    <t>KUGLER, Bojan</t>
  </si>
  <si>
    <t>PAAMAND, Rune Tore</t>
  </si>
  <si>
    <t>CHOMA, Beata</t>
  </si>
  <si>
    <t>PRUCHNICKYJ, Pat</t>
  </si>
  <si>
    <t>VEVERE, Kristine</t>
  </si>
  <si>
    <t>MONTEMURRO, Guido</t>
  </si>
  <si>
    <t>ITA</t>
  </si>
  <si>
    <t>HRANO, Marián</t>
  </si>
  <si>
    <t>CHARBONNIER, Igor</t>
  </si>
  <si>
    <t>MOSCARA, Raffaele</t>
  </si>
  <si>
    <t>GOMBOŠ, Pavol</t>
  </si>
  <si>
    <t>BARSEGYAN, Nairi</t>
  </si>
  <si>
    <t>ARM</t>
  </si>
  <si>
    <t>ŠKELE, Ieva</t>
  </si>
  <si>
    <t>THOMSEN, Claus</t>
  </si>
  <si>
    <r>
      <t>Checksums:</t>
    </r>
    <r>
      <rPr>
        <sz val="10"/>
        <color rgb="FF000000"/>
        <rFont val="Arial"/>
        <family val="2"/>
      </rPr>
      <t> Task #</t>
    </r>
  </si>
  <si>
    <t>BFA Scoring Program</t>
  </si>
  <si>
    <t>v16.12.11</t>
  </si>
  <si>
    <t>Top&lt;="" a=""&gt;</t>
  </si>
  <si>
    <t>&lt;="" a="" style="color: rgb(0, 0, 0); font-family: Arial, sans-serif; font-size: 13.3333px;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initial;"&gt;</t>
  </si>
  <si>
    <t xml:space="preserve">Tasku </t>
  </si>
  <si>
    <t>5TH FAI JUNIOR WORLD CHAMPIONSHIP</t>
  </si>
  <si>
    <t>Totals for Tasks 1 thru 26</t>
  </si>
  <si>
    <t>created: 08/14/21</t>
  </si>
  <si>
    <t>Juniors2021</t>
  </si>
  <si>
    <t>#20</t>
  </si>
  <si>
    <t>RTA</t>
  </si>
  <si>
    <t>MDT</t>
  </si>
  <si>
    <t>#21</t>
  </si>
  <si>
    <t>#22</t>
  </si>
  <si>
    <t>#23</t>
  </si>
  <si>
    <t>#24</t>
  </si>
  <si>
    <t>#25</t>
  </si>
  <si>
    <t>#26</t>
  </si>
  <si>
    <t>LRN</t>
  </si>
  <si>
    <t>XDT</t>
  </si>
  <si>
    <t>DAWIDZIUK, Denis</t>
  </si>
  <si>
    <t>PASSOS, Fabio</t>
  </si>
  <si>
    <t>YAMASHITA, Taichiro</t>
  </si>
  <si>
    <t>GREGORY, Peter</t>
  </si>
  <si>
    <t>VAITKEVICIUS, Dovydas</t>
  </si>
  <si>
    <t>CUENOT, Paul</t>
  </si>
  <si>
    <t>TOMIZAWA, Sansei</t>
  </si>
  <si>
    <t>DELAUNE, Victor</t>
  </si>
  <si>
    <t>GREGORY, Daniel</t>
  </si>
  <si>
    <t>KOSTRHUN, Jan</t>
  </si>
  <si>
    <t>KOSTRHUN, Ondrej</t>
  </si>
  <si>
    <t>SIONKOWSKI, Arkadiusz</t>
  </si>
  <si>
    <t>TAKAHASHI, Kazuki</t>
  </si>
  <si>
    <t>DZIEDZIAK, Jakub</t>
  </si>
  <si>
    <t>KLICKOVA, Nikola</t>
  </si>
  <si>
    <t>DEKEIN, Kenian</t>
  </si>
  <si>
    <t>DOS SANTOS JUSTO, João Vitor</t>
  </si>
  <si>
    <t>BORKOWSKI, Kacper</t>
  </si>
  <si>
    <t>GUYOT, Leo</t>
  </si>
  <si>
    <t>CLIVER, Christopher</t>
  </si>
  <si>
    <t>ERMAKOV, Vladimir</t>
  </si>
  <si>
    <t>GAUCH, Cedric</t>
  </si>
  <si>
    <t>NILZ, R. Patrick</t>
  </si>
  <si>
    <t>CIZIUS, Justinas</t>
  </si>
  <si>
    <t>FINK, Michael</t>
  </si>
  <si>
    <t>HOOGESLAG, Martijn</t>
  </si>
  <si>
    <t>VAITULEVICIUTE, Migle</t>
  </si>
  <si>
    <t>TAMAI, Kenichiro</t>
  </si>
  <si>
    <t>KALINOWSKI, Marek</t>
  </si>
  <si>
    <t>COLIN, Pauline</t>
  </si>
  <si>
    <t>CHABBERT, Augustin</t>
  </si>
  <si>
    <t>WIMMER, Lukas</t>
  </si>
  <si>
    <t>SCHÜTTE, Andre</t>
  </si>
  <si>
    <t>NARUSE, Kaori</t>
  </si>
  <si>
    <t>GEGEVICIUS, Arnis</t>
  </si>
  <si>
    <t>DORN, Herbert</t>
  </si>
  <si>
    <t>ACKERMANN, Dieter</t>
  </si>
  <si>
    <t>KLICKA, Adam</t>
  </si>
  <si>
    <t>LUMMERTZ PINHO, Laís</t>
  </si>
  <si>
    <t>BRUGGENKAMP, Julian</t>
  </si>
  <si>
    <t>x</t>
  </si>
  <si>
    <t>Belgian Balloon Trophy 2021</t>
  </si>
  <si>
    <t>Totals for Tasks 1 thru 22</t>
  </si>
  <si>
    <t>created: 10/10/21</t>
  </si>
  <si>
    <t>SFL</t>
  </si>
  <si>
    <t>WSD</t>
  </si>
  <si>
    <t>ELB</t>
  </si>
  <si>
    <t>DELEERSNYDER, Tom</t>
  </si>
  <si>
    <t>BETZEN, Nico</t>
  </si>
  <si>
    <t>DE COCK, Philippe</t>
  </si>
  <si>
    <t>STUIVER, Bert</t>
  </si>
  <si>
    <t>BAREFORD, David</t>
  </si>
  <si>
    <t>MIGNOT, Clement</t>
  </si>
  <si>
    <t>KRAFT, Claude</t>
  </si>
  <si>
    <t>IWANSKI, Arkadiusz</t>
  </si>
  <si>
    <t>PHILIPPE, Nicolas</t>
  </si>
  <si>
    <t>LINEK, David</t>
  </si>
  <si>
    <t>WEBER, Colin</t>
  </si>
  <si>
    <t>SCHROEN, Dennis</t>
  </si>
  <si>
    <t>FOKKEN, Jan</t>
  </si>
  <si>
    <t>KOUWENBERG, Maikel</t>
  </si>
  <si>
    <t>MUIR, Lindsay</t>
  </si>
  <si>
    <t>TIMMERS, Jan</t>
  </si>
  <si>
    <r>
      <t>Checksums:</t>
    </r>
    <r>
      <rPr>
        <sz val="7"/>
        <color rgb="FF000000"/>
        <rFont val="Arial"/>
        <family val="2"/>
      </rPr>
      <t> Task #</t>
    </r>
  </si>
  <si>
    <t>Klička Adam</t>
  </si>
  <si>
    <t>ME 2021</t>
  </si>
  <si>
    <t>-</t>
  </si>
  <si>
    <t>Kostrhun Pavel</t>
  </si>
  <si>
    <t>Kostrhun Ondřej</t>
  </si>
  <si>
    <t>Klička Petr</t>
  </si>
  <si>
    <t>Kubíček Petr</t>
  </si>
  <si>
    <t>Línek David</t>
  </si>
  <si>
    <t>Suchý Jan</t>
  </si>
  <si>
    <t>Meřínský Pavel</t>
  </si>
  <si>
    <t>Kličková Nikola</t>
  </si>
  <si>
    <t>Habán Tomáš</t>
  </si>
  <si>
    <t>Kostrhun Jan</t>
  </si>
  <si>
    <t>Staňa Libor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</si>
</sst>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2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2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theme="0"/>
      <name val="Calibri"/>
      <family val="2"/>
      <charset val="238"/>
      <scheme val="minor"/>
    </font>
    <font>
      <sz val="9"/>
      <color rgb="FF000000"/>
      <name val="Tahoma"/>
      <family val="2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8B8C8C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0" tint="-0.34998626667073579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5"/>
      <color rgb="FF000000"/>
      <name val="Arial"/>
      <family val="2"/>
    </font>
    <font>
      <sz val="7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5"/>
      <color rgb="FF000000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7"/>
      <color rgb="FF000000"/>
      <name val="Arial"/>
      <family val="2"/>
    </font>
    <font>
      <sz val="7"/>
      <color rgb="FFFFFFFF"/>
      <name val="Arial"/>
      <family val="2"/>
    </font>
    <font>
      <sz val="3"/>
      <color rgb="FF000000"/>
      <name val="Arial"/>
      <family val="2"/>
    </font>
    <font>
      <sz val="4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0000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medium">
        <color rgb="FF80808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808080"/>
      </bottom>
      <diagonal/>
    </border>
    <border>
      <left/>
      <right/>
      <top style="thick">
        <color rgb="FF80808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/>
      <top style="dotted">
        <color rgb="FF808080"/>
      </top>
      <bottom/>
      <diagonal/>
    </border>
    <border>
      <left/>
      <right/>
      <top/>
      <bottom style="thick">
        <color rgb="FF808080"/>
      </bottom>
      <diagonal/>
    </border>
    <border>
      <left/>
      <right/>
      <top style="medium">
        <color rgb="FF808080"/>
      </top>
      <bottom/>
      <diagonal/>
    </border>
  </borders>
  <cellStyleXfs count="117">
    <xf numFmtId="0" fontId="0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12" borderId="0" applyNumberFormat="0" applyBorder="0" applyAlignment="0" applyProtection="0"/>
    <xf numFmtId="0" fontId="8" fillId="2" borderId="0" applyNumberFormat="0" applyBorder="0" applyAlignment="0" applyProtection="0"/>
    <xf numFmtId="0" fontId="9" fillId="5" borderId="1" applyNumberFormat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13" borderId="5" applyNumberFormat="0" applyAlignment="0" applyProtection="0"/>
    <xf numFmtId="0" fontId="16" fillId="4" borderId="1" applyNumberFormat="0" applyAlignment="0" applyProtection="0"/>
    <xf numFmtId="0" fontId="17" fillId="0" borderId="6" applyNumberFormat="0" applyFill="0" applyAlignment="0" applyProtection="0"/>
    <xf numFmtId="0" fontId="18" fillId="7" borderId="0" applyNumberFormat="0" applyBorder="0" applyAlignment="0" applyProtection="0"/>
    <xf numFmtId="0" fontId="4" fillId="0" borderId="0" applyFill="0"/>
    <xf numFmtId="0" fontId="4" fillId="6" borderId="7" applyNumberFormat="0" applyFont="0" applyAlignment="0" applyProtection="0"/>
    <xf numFmtId="0" fontId="19" fillId="5" borderId="8" applyNumberFormat="0" applyAlignment="0" applyProtection="0"/>
    <xf numFmtId="9" fontId="5" fillId="0" borderId="0" applyFont="0" applyFill="0" applyBorder="0" applyAlignment="0" applyProtection="0"/>
    <xf numFmtId="0" fontId="24" fillId="1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16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40" fillId="19" borderId="12" applyNumberFormat="0" applyAlignment="0" applyProtection="0"/>
    <xf numFmtId="0" fontId="41" fillId="20" borderId="13" applyNumberFormat="0" applyAlignment="0" applyProtection="0"/>
    <xf numFmtId="0" fontId="42" fillId="20" borderId="12" applyNumberFormat="0" applyAlignment="0" applyProtection="0"/>
    <xf numFmtId="0" fontId="43" fillId="0" borderId="14" applyNumberFormat="0" applyFill="0" applyAlignment="0" applyProtection="0"/>
    <xf numFmtId="0" fontId="44" fillId="21" borderId="15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7" applyNumberFormat="0" applyFill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24" fillId="45" borderId="0" applyNumberFormat="0" applyBorder="0" applyAlignment="0" applyProtection="0"/>
    <xf numFmtId="0" fontId="3" fillId="0" borderId="0"/>
    <xf numFmtId="0" fontId="3" fillId="22" borderId="16" applyNumberFormat="0" applyFont="0" applyAlignment="0" applyProtection="0"/>
    <xf numFmtId="0" fontId="24" fillId="15" borderId="0" applyNumberFormat="0" applyBorder="0" applyAlignment="0" applyProtection="0"/>
    <xf numFmtId="0" fontId="5" fillId="0" borderId="0"/>
    <xf numFmtId="0" fontId="5" fillId="0" borderId="0" applyFill="0"/>
    <xf numFmtId="0" fontId="5" fillId="6" borderId="7" applyNumberFormat="0" applyFont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22" borderId="16" applyNumberFormat="0" applyFont="0" applyAlignment="0" applyProtection="0"/>
    <xf numFmtId="0" fontId="49" fillId="0" borderId="0" applyNumberFormat="0" applyFill="0" applyBorder="0" applyAlignment="0" applyProtection="0"/>
    <xf numFmtId="0" fontId="50" fillId="0" borderId="0"/>
    <xf numFmtId="9" fontId="4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22" borderId="16" applyNumberFormat="0" applyFont="0" applyAlignment="0" applyProtection="0"/>
    <xf numFmtId="0" fontId="4" fillId="0" borderId="0"/>
    <xf numFmtId="0" fontId="4" fillId="0" borderId="0" applyFill="0"/>
    <xf numFmtId="0" fontId="4" fillId="6" borderId="7" applyNumberFormat="0" applyFont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22" borderId="16" applyNumberFormat="0" applyFont="0" applyAlignment="0" applyProtection="0"/>
  </cellStyleXfs>
  <cellXfs count="152">
    <xf numFmtId="0" fontId="0" fillId="0" borderId="0" xfId="0"/>
    <xf numFmtId="0" fontId="0" fillId="0" borderId="0" xfId="0" applyAlignment="1">
      <alignment horizontal="center"/>
    </xf>
    <xf numFmtId="0" fontId="20" fillId="0" borderId="0" xfId="0" applyFont="1"/>
    <xf numFmtId="3" fontId="0" fillId="0" borderId="0" xfId="0" applyNumberFormat="1" applyAlignment="1">
      <alignment horizontal="center"/>
    </xf>
    <xf numFmtId="2" fontId="20" fillId="0" borderId="0" xfId="0" applyNumberFormat="1" applyFont="1" applyAlignment="1">
      <alignment horizontal="center"/>
    </xf>
    <xf numFmtId="0" fontId="20" fillId="14" borderId="0" xfId="0" applyFont="1" applyFill="1"/>
    <xf numFmtId="3" fontId="20" fillId="14" borderId="0" xfId="0" applyNumberFormat="1" applyFont="1" applyFill="1" applyAlignment="1">
      <alignment horizontal="center"/>
    </xf>
    <xf numFmtId="9" fontId="20" fillId="14" borderId="0" xfId="22" applyFont="1" applyFill="1" applyAlignment="1">
      <alignment horizontal="center"/>
    </xf>
    <xf numFmtId="0" fontId="23" fillId="0" borderId="0" xfId="0" applyFont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25" fillId="0" borderId="0" xfId="0" applyNumberFormat="1" applyFont="1" applyFill="1" applyBorder="1" applyAlignment="1">
      <alignment vertical="top" wrapText="1"/>
    </xf>
    <xf numFmtId="0" fontId="5" fillId="0" borderId="0" xfId="0" applyFont="1" applyAlignment="1">
      <alignment horizontal="center"/>
    </xf>
    <xf numFmtId="0" fontId="30" fillId="0" borderId="0" xfId="0" applyFont="1" applyAlignment="1">
      <alignment horizontal="right" vertical="center" wrapText="1"/>
    </xf>
    <xf numFmtId="0" fontId="0" fillId="0" borderId="0" xfId="0"/>
    <xf numFmtId="3" fontId="5" fillId="0" borderId="0" xfId="0" applyNumberFormat="1" applyFont="1" applyFill="1" applyBorder="1" applyAlignment="1">
      <alignment horizontal="center" vertical="center"/>
    </xf>
    <xf numFmtId="0" fontId="3" fillId="0" borderId="0" xfId="63" applyFill="1" applyAlignment="1">
      <alignment horizontal="center"/>
    </xf>
    <xf numFmtId="0" fontId="28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20" fillId="0" borderId="18" xfId="0" applyFont="1" applyBorder="1" applyAlignment="1">
      <alignment horizontal="right" vertical="center" wrapText="1"/>
    </xf>
    <xf numFmtId="0" fontId="20" fillId="0" borderId="18" xfId="0" applyFont="1" applyBorder="1" applyAlignment="1">
      <alignment horizontal="left" vertical="center" wrapText="1"/>
    </xf>
    <xf numFmtId="3" fontId="3" fillId="0" borderId="0" xfId="63" applyNumberFormat="1" applyAlignment="1">
      <alignment horizontal="center" vertical="center"/>
    </xf>
    <xf numFmtId="0" fontId="0" fillId="0" borderId="0" xfId="0"/>
    <xf numFmtId="3" fontId="27" fillId="0" borderId="0" xfId="0" applyNumberFormat="1" applyFont="1" applyFill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3" fontId="26" fillId="0" borderId="19" xfId="0" applyNumberFormat="1" applyFont="1" applyBorder="1" applyAlignment="1">
      <alignment horizontal="center" vertical="center"/>
    </xf>
    <xf numFmtId="3" fontId="27" fillId="0" borderId="19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2" fontId="0" fillId="0" borderId="0" xfId="0" applyNumberForma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/>
    </xf>
    <xf numFmtId="3" fontId="26" fillId="0" borderId="20" xfId="0" applyNumberFormat="1" applyFont="1" applyBorder="1" applyAlignment="1">
      <alignment horizontal="center" vertical="center"/>
    </xf>
    <xf numFmtId="3" fontId="27" fillId="0" borderId="20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49" fillId="0" borderId="0" xfId="83" applyFill="1" applyBorder="1" applyAlignment="1">
      <alignment horizontal="left" vertical="center"/>
    </xf>
    <xf numFmtId="3" fontId="4" fillId="0" borderId="20" xfId="0" applyNumberFormat="1" applyFont="1" applyFill="1" applyBorder="1" applyAlignment="1">
      <alignment horizontal="center" vertical="center"/>
    </xf>
    <xf numFmtId="3" fontId="26" fillId="0" borderId="0" xfId="0" applyNumberFormat="1" applyFont="1" applyFill="1" applyAlignment="1">
      <alignment horizontal="center" vertical="center"/>
    </xf>
    <xf numFmtId="2" fontId="20" fillId="0" borderId="18" xfId="0" applyNumberFormat="1" applyFont="1" applyBorder="1" applyAlignment="1">
      <alignment horizontal="right" vertical="center" wrapText="1"/>
    </xf>
    <xf numFmtId="2" fontId="0" fillId="0" borderId="0" xfId="0" applyNumberFormat="1"/>
    <xf numFmtId="2" fontId="0" fillId="0" borderId="0" xfId="0" applyNumberFormat="1" applyAlignment="1">
      <alignment horizontal="center"/>
    </xf>
    <xf numFmtId="3" fontId="26" fillId="0" borderId="0" xfId="0" applyNumberFormat="1" applyFont="1" applyAlignment="1">
      <alignment horizontal="center" vertical="center"/>
    </xf>
    <xf numFmtId="3" fontId="26" fillId="0" borderId="0" xfId="0" applyNumberFormat="1" applyFont="1" applyBorder="1" applyAlignment="1">
      <alignment horizontal="center" vertical="center"/>
    </xf>
    <xf numFmtId="0" fontId="0" fillId="46" borderId="0" xfId="0" applyFill="1"/>
    <xf numFmtId="0" fontId="51" fillId="0" borderId="0" xfId="0" applyFont="1" applyAlignment="1">
      <alignment horizontal="center" vertical="center" wrapText="1"/>
    </xf>
    <xf numFmtId="0" fontId="51" fillId="0" borderId="0" xfId="0" applyFont="1"/>
    <xf numFmtId="0" fontId="51" fillId="0" borderId="0" xfId="0" applyFont="1" applyAlignment="1">
      <alignment vertical="center" wrapText="1"/>
    </xf>
    <xf numFmtId="0" fontId="51" fillId="0" borderId="0" xfId="0" applyFont="1" applyAlignment="1">
      <alignment horizontal="left" vertical="center" wrapText="1"/>
    </xf>
    <xf numFmtId="0" fontId="51" fillId="0" borderId="21" xfId="0" applyFont="1" applyBorder="1" applyAlignment="1">
      <alignment horizontal="center" vertical="center" wrapText="1"/>
    </xf>
    <xf numFmtId="0" fontId="51" fillId="0" borderId="22" xfId="0" applyFont="1" applyBorder="1" applyAlignment="1">
      <alignment horizontal="left" wrapText="1"/>
    </xf>
    <xf numFmtId="0" fontId="51" fillId="0" borderId="22" xfId="0" applyFont="1" applyBorder="1" applyAlignment="1">
      <alignment horizontal="center" wrapText="1"/>
    </xf>
    <xf numFmtId="0" fontId="51" fillId="0" borderId="22" xfId="0" applyFont="1" applyBorder="1" applyAlignment="1">
      <alignment horizontal="center" vertical="center" wrapText="1"/>
    </xf>
    <xf numFmtId="0" fontId="51" fillId="0" borderId="22" xfId="0" applyFont="1" applyBorder="1" applyAlignment="1">
      <alignment vertical="center" wrapText="1"/>
    </xf>
    <xf numFmtId="0" fontId="51" fillId="0" borderId="0" xfId="0" applyFont="1" applyAlignment="1">
      <alignment horizontal="right" vertical="center" wrapText="1"/>
    </xf>
    <xf numFmtId="0" fontId="51" fillId="0" borderId="23" xfId="0" applyFont="1" applyBorder="1" applyAlignment="1">
      <alignment vertical="center" wrapText="1"/>
    </xf>
    <xf numFmtId="0" fontId="51" fillId="0" borderId="23" xfId="0" applyFont="1" applyBorder="1" applyAlignment="1">
      <alignment horizontal="right" vertical="center" wrapText="1"/>
    </xf>
    <xf numFmtId="0" fontId="51" fillId="0" borderId="24" xfId="0" applyFont="1" applyBorder="1" applyAlignment="1">
      <alignment vertical="center" wrapText="1"/>
    </xf>
    <xf numFmtId="0" fontId="51" fillId="0" borderId="24" xfId="0" applyFont="1" applyBorder="1" applyAlignment="1">
      <alignment horizontal="center" vertical="center" wrapText="1"/>
    </xf>
    <xf numFmtId="0" fontId="51" fillId="0" borderId="21" xfId="0" applyFont="1" applyBorder="1" applyAlignment="1">
      <alignment horizontal="right" vertical="center" wrapText="1"/>
    </xf>
    <xf numFmtId="0" fontId="51" fillId="0" borderId="22" xfId="0" applyFont="1" applyBorder="1" applyAlignment="1">
      <alignment horizontal="right" vertical="center" wrapText="1"/>
    </xf>
    <xf numFmtId="0" fontId="53" fillId="0" borderId="0" xfId="0" applyFont="1" applyAlignment="1">
      <alignment horizontal="right" vertical="center" wrapText="1"/>
    </xf>
    <xf numFmtId="0" fontId="49" fillId="0" borderId="0" xfId="83" applyAlignment="1">
      <alignment vertical="center" wrapText="1"/>
    </xf>
    <xf numFmtId="0" fontId="59" fillId="0" borderId="0" xfId="0" applyFont="1"/>
    <xf numFmtId="0" fontId="58" fillId="46" borderId="0" xfId="0" applyFont="1" applyFill="1"/>
    <xf numFmtId="0" fontId="51" fillId="46" borderId="0" xfId="0" applyFont="1" applyFill="1" applyAlignment="1">
      <alignment horizontal="left" vertical="center" wrapText="1"/>
    </xf>
    <xf numFmtId="0" fontId="51" fillId="46" borderId="0" xfId="0" applyFont="1" applyFill="1" applyAlignment="1">
      <alignment horizontal="right" vertical="center" wrapText="1"/>
    </xf>
    <xf numFmtId="0" fontId="51" fillId="46" borderId="0" xfId="0" applyFont="1" applyFill="1" applyAlignment="1">
      <alignment horizontal="center" vertical="center" wrapText="1"/>
    </xf>
    <xf numFmtId="0" fontId="51" fillId="0" borderId="0" xfId="0" applyFont="1" applyAlignment="1">
      <alignment vertical="center" wrapText="1"/>
    </xf>
    <xf numFmtId="0" fontId="55" fillId="47" borderId="0" xfId="0" applyFont="1" applyFill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59" fillId="0" borderId="0" xfId="0" applyFont="1" applyAlignment="1">
      <alignment vertical="center" wrapText="1"/>
    </xf>
    <xf numFmtId="0" fontId="57" fillId="0" borderId="0" xfId="0" applyFont="1" applyAlignment="1">
      <alignment horizontal="center" vertical="center" wrapText="1"/>
    </xf>
    <xf numFmtId="0" fontId="51" fillId="0" borderId="0" xfId="0" applyFont="1" applyAlignment="1">
      <alignment horizontal="right" vertical="center" wrapText="1"/>
    </xf>
    <xf numFmtId="0" fontId="51" fillId="0" borderId="22" xfId="0" applyFont="1" applyBorder="1" applyAlignment="1">
      <alignment vertical="center" wrapText="1"/>
    </xf>
    <xf numFmtId="0" fontId="51" fillId="0" borderId="26" xfId="0" applyFont="1" applyBorder="1" applyAlignment="1">
      <alignment horizontal="left" vertical="center" wrapText="1"/>
    </xf>
    <xf numFmtId="0" fontId="51" fillId="0" borderId="26" xfId="0" applyFont="1" applyBorder="1" applyAlignment="1">
      <alignment vertical="center" wrapText="1"/>
    </xf>
    <xf numFmtId="0" fontId="51" fillId="0" borderId="27" xfId="0" applyFont="1" applyBorder="1" applyAlignment="1">
      <alignment horizontal="left" vertical="center"/>
    </xf>
    <xf numFmtId="0" fontId="51" fillId="0" borderId="27" xfId="0" applyFont="1" applyBorder="1" applyAlignment="1">
      <alignment horizontal="right" vertical="center" wrapText="1"/>
    </xf>
    <xf numFmtId="0" fontId="51" fillId="0" borderId="28" xfId="0" applyFont="1" applyBorder="1" applyAlignment="1">
      <alignment vertical="center" wrapText="1"/>
    </xf>
    <xf numFmtId="0" fontId="54" fillId="0" borderId="24" xfId="0" applyFont="1" applyBorder="1" applyAlignment="1">
      <alignment horizontal="right" vertical="center" wrapText="1"/>
    </xf>
    <xf numFmtId="0" fontId="51" fillId="0" borderId="23" xfId="0" applyFont="1" applyBorder="1" applyAlignment="1">
      <alignment vertical="center" wrapText="1"/>
    </xf>
    <xf numFmtId="0" fontId="51" fillId="0" borderId="26" xfId="0" applyFont="1" applyBorder="1" applyAlignment="1">
      <alignment horizontal="left" vertical="center"/>
    </xf>
    <xf numFmtId="0" fontId="51" fillId="0" borderId="26" xfId="0" applyFont="1" applyBorder="1" applyAlignment="1">
      <alignment horizontal="right" vertical="center" wrapText="1"/>
    </xf>
    <xf numFmtId="0" fontId="51" fillId="0" borderId="25" xfId="0" applyFont="1" applyBorder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0" fontId="51" fillId="0" borderId="22" xfId="0" applyFont="1" applyBorder="1" applyAlignment="1">
      <alignment horizont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right" vertical="center" wrapText="1"/>
    </xf>
    <xf numFmtId="0" fontId="51" fillId="0" borderId="18" xfId="0" applyFont="1" applyBorder="1" applyAlignment="1">
      <alignment vertical="center" wrapText="1"/>
    </xf>
    <xf numFmtId="21" fontId="53" fillId="0" borderId="18" xfId="0" applyNumberFormat="1" applyFont="1" applyBorder="1" applyAlignment="1">
      <alignment horizontal="right" vertical="center" wrapText="1"/>
    </xf>
    <xf numFmtId="0" fontId="51" fillId="46" borderId="27" xfId="0" applyFont="1" applyFill="1" applyBorder="1" applyAlignment="1">
      <alignment horizontal="left" vertical="center"/>
    </xf>
    <xf numFmtId="0" fontId="51" fillId="46" borderId="27" xfId="0" applyFont="1" applyFill="1" applyBorder="1" applyAlignment="1">
      <alignment horizontal="right" vertical="center" wrapText="1"/>
    </xf>
    <xf numFmtId="0" fontId="53" fillId="0" borderId="0" xfId="0" applyFont="1" applyAlignment="1">
      <alignment horizontal="center" vertical="center" wrapText="1"/>
    </xf>
    <xf numFmtId="0" fontId="53" fillId="0" borderId="0" xfId="0" applyFont="1"/>
    <xf numFmtId="0" fontId="53" fillId="0" borderId="0" xfId="0" applyFont="1" applyAlignment="1">
      <alignment horizontal="left" vertical="center" wrapText="1"/>
    </xf>
    <xf numFmtId="0" fontId="53" fillId="0" borderId="18" xfId="0" applyFont="1" applyBorder="1" applyAlignment="1">
      <alignment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18" xfId="0" applyFont="1" applyBorder="1" applyAlignment="1">
      <alignment horizontal="left" wrapText="1"/>
    </xf>
    <xf numFmtId="0" fontId="53" fillId="0" borderId="18" xfId="0" applyFont="1" applyBorder="1" applyAlignment="1">
      <alignment horizontal="center" wrapText="1"/>
    </xf>
    <xf numFmtId="0" fontId="53" fillId="0" borderId="18" xfId="0" applyFont="1" applyBorder="1" applyAlignment="1">
      <alignment horizontal="center" vertical="center" wrapText="1"/>
    </xf>
    <xf numFmtId="0" fontId="53" fillId="0" borderId="23" xfId="0" applyFont="1" applyBorder="1" applyAlignment="1">
      <alignment vertical="center" wrapText="1"/>
    </xf>
    <xf numFmtId="0" fontId="53" fillId="0" borderId="23" xfId="0" applyFont="1" applyBorder="1" applyAlignment="1">
      <alignment horizontal="right" vertical="center" wrapText="1"/>
    </xf>
    <xf numFmtId="0" fontId="53" fillId="0" borderId="29" xfId="0" applyFont="1" applyBorder="1" applyAlignment="1">
      <alignment vertical="center" wrapText="1"/>
    </xf>
    <xf numFmtId="0" fontId="53" fillId="0" borderId="29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right" vertical="center" wrapText="1"/>
    </xf>
    <xf numFmtId="0" fontId="53" fillId="0" borderId="18" xfId="0" applyFont="1" applyBorder="1" applyAlignment="1">
      <alignment horizontal="right" vertical="center" wrapText="1"/>
    </xf>
    <xf numFmtId="0" fontId="53" fillId="0" borderId="0" xfId="0" applyFont="1" applyAlignment="1">
      <alignment vertical="center" wrapText="1"/>
    </xf>
    <xf numFmtId="0" fontId="54" fillId="0" borderId="0" xfId="0" applyFont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56" fillId="0" borderId="0" xfId="0" applyFont="1" applyAlignment="1">
      <alignment horizontal="right" vertical="center" wrapText="1"/>
    </xf>
    <xf numFmtId="0" fontId="53" fillId="0" borderId="18" xfId="0" applyFont="1" applyBorder="1" applyAlignment="1">
      <alignment vertical="center" wrapText="1"/>
    </xf>
    <xf numFmtId="21" fontId="56" fillId="0" borderId="18" xfId="0" applyNumberFormat="1" applyFont="1" applyBorder="1" applyAlignment="1">
      <alignment horizontal="right" vertical="center" wrapText="1"/>
    </xf>
    <xf numFmtId="0" fontId="53" fillId="0" borderId="25" xfId="0" applyFont="1" applyBorder="1" applyAlignment="1">
      <alignment horizontal="left" vertical="center" wrapText="1"/>
    </xf>
    <xf numFmtId="0" fontId="53" fillId="0" borderId="18" xfId="0" applyFont="1" applyBorder="1" applyAlignment="1">
      <alignment horizontal="center" wrapText="1"/>
    </xf>
    <xf numFmtId="0" fontId="53" fillId="0" borderId="25" xfId="0" applyFont="1" applyBorder="1" applyAlignment="1">
      <alignment horizontal="left" vertical="center"/>
    </xf>
    <xf numFmtId="0" fontId="53" fillId="0" borderId="25" xfId="0" applyFont="1" applyBorder="1" applyAlignment="1">
      <alignment horizontal="right" vertical="center" wrapText="1"/>
    </xf>
    <xf numFmtId="0" fontId="53" fillId="0" borderId="23" xfId="0" applyFont="1" applyBorder="1" applyAlignment="1">
      <alignment vertical="center" wrapText="1"/>
    </xf>
    <xf numFmtId="0" fontId="53" fillId="0" borderId="27" xfId="0" applyFont="1" applyBorder="1" applyAlignment="1">
      <alignment horizontal="left" vertical="center"/>
    </xf>
    <xf numFmtId="0" fontId="53" fillId="0" borderId="27" xfId="0" applyFont="1" applyBorder="1" applyAlignment="1">
      <alignment horizontal="right" vertical="center" wrapText="1"/>
    </xf>
    <xf numFmtId="0" fontId="53" fillId="0" borderId="21" xfId="0" applyFont="1" applyBorder="1" applyAlignment="1">
      <alignment vertical="center" wrapText="1"/>
    </xf>
    <xf numFmtId="0" fontId="60" fillId="0" borderId="29" xfId="0" applyFont="1" applyBorder="1" applyAlignment="1">
      <alignment horizontal="right" vertical="center" wrapText="1"/>
    </xf>
    <xf numFmtId="0" fontId="53" fillId="0" borderId="25" xfId="0" applyFont="1" applyBorder="1" applyAlignment="1">
      <alignment vertical="center" wrapText="1"/>
    </xf>
    <xf numFmtId="0" fontId="61" fillId="47" borderId="0" xfId="0" applyFont="1" applyFill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63" fillId="0" borderId="0" xfId="0" applyFont="1" applyAlignment="1">
      <alignment horizontal="right" vertical="center" wrapText="1"/>
    </xf>
    <xf numFmtId="0" fontId="59" fillId="0" borderId="0" xfId="0" applyFont="1" applyAlignment="1">
      <alignment horizont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1" fontId="26" fillId="0" borderId="0" xfId="0" applyNumberFormat="1" applyFont="1" applyAlignment="1">
      <alignment horizontal="left" vertical="center"/>
    </xf>
    <xf numFmtId="1" fontId="26" fillId="0" borderId="0" xfId="0" applyNumberFormat="1" applyFont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1" fontId="27" fillId="0" borderId="0" xfId="0" applyNumberFormat="1" applyFont="1" applyAlignment="1">
      <alignment horizontal="center" vertical="center" wrapText="1"/>
    </xf>
    <xf numFmtId="0" fontId="4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1" fontId="32" fillId="0" borderId="0" xfId="0" applyNumberFormat="1" applyFont="1" applyFill="1" applyAlignment="1">
      <alignment horizontal="center" vertical="center" wrapText="1"/>
    </xf>
    <xf numFmtId="0" fontId="27" fillId="0" borderId="0" xfId="0" applyFont="1" applyFill="1" applyAlignment="1">
      <alignment vertical="center"/>
    </xf>
    <xf numFmtId="1" fontId="26" fillId="0" borderId="20" xfId="0" applyNumberFormat="1" applyFont="1" applyBorder="1" applyAlignment="1">
      <alignment horizontal="center" vertical="center"/>
    </xf>
    <xf numFmtId="1" fontId="29" fillId="0" borderId="0" xfId="0" applyNumberFormat="1" applyFont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3" fillId="0" borderId="0" xfId="63" applyAlignment="1">
      <alignment vertical="center"/>
    </xf>
    <xf numFmtId="3" fontId="28" fillId="0" borderId="0" xfId="0" applyNumberFormat="1" applyFont="1" applyFill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3" fontId="3" fillId="0" borderId="19" xfId="63" applyNumberFormat="1" applyBorder="1" applyAlignment="1">
      <alignment horizontal="center" vertical="center"/>
    </xf>
    <xf numFmtId="0" fontId="3" fillId="0" borderId="0" xfId="63" applyAlignment="1">
      <alignment horizontal="center" vertical="center"/>
    </xf>
  </cellXfs>
  <cellStyles count="117">
    <cellStyle name="20 % – Zvýraznění 1" xfId="40" builtinId="30" customBuiltin="1"/>
    <cellStyle name="20 % – Zvýraznění 1 2" xfId="86" xr:uid="{46DD98C8-7AB0-459D-A8CB-C875EDC2518B}"/>
    <cellStyle name="20 % – Zvýraznění 2" xfId="44" builtinId="34" customBuiltin="1"/>
    <cellStyle name="20 % – Zvýraznění 2 2" xfId="88" xr:uid="{B2C11DA0-5C16-46E5-9DB4-480780B3E6FF}"/>
    <cellStyle name="20 % – Zvýraznění 3" xfId="48" builtinId="38" customBuiltin="1"/>
    <cellStyle name="20 % – Zvýraznění 3 2" xfId="90" xr:uid="{C5C19F47-14FF-4AB4-8FB4-1E93AD943E77}"/>
    <cellStyle name="20 % – Zvýraznění 4" xfId="52" builtinId="42" customBuiltin="1"/>
    <cellStyle name="20 % – Zvýraznění 4 2" xfId="92" xr:uid="{92C69ADC-49CC-4EE4-A79E-F59120DCC958}"/>
    <cellStyle name="20 % – Zvýraznění 5" xfId="56" builtinId="46" customBuiltin="1"/>
    <cellStyle name="20 % – Zvýraznění 5 2" xfId="94" xr:uid="{93A0F160-0728-491F-BFB8-B7AD393CF095}"/>
    <cellStyle name="20 % – Zvýraznění 6" xfId="60" builtinId="50" customBuiltin="1"/>
    <cellStyle name="20 % – Zvýraznění 6 2" xfId="96" xr:uid="{41F2CB05-EA78-4798-8D70-56B3142C157D}"/>
    <cellStyle name="20 % – Zvýraznění1 2" xfId="69" xr:uid="{00000000-0005-0000-0000-000006000000}"/>
    <cellStyle name="20 % – Zvýraznění1 2 2" xfId="103" xr:uid="{C148B571-31FE-4521-90D8-8BED5DDF4F74}"/>
    <cellStyle name="20 % – Zvýraznění2 2" xfId="71" xr:uid="{00000000-0005-0000-0000-000007000000}"/>
    <cellStyle name="20 % – Zvýraznění2 2 2" xfId="105" xr:uid="{FDB819F6-5F00-41B8-A50E-0009AB7614A0}"/>
    <cellStyle name="20 % – Zvýraznění3 2" xfId="73" xr:uid="{00000000-0005-0000-0000-000008000000}"/>
    <cellStyle name="20 % – Zvýraznění3 2 2" xfId="107" xr:uid="{0E3113D6-890A-404F-B81F-AF0CC985B621}"/>
    <cellStyle name="20 % – Zvýraznění4 2" xfId="75" xr:uid="{00000000-0005-0000-0000-000009000000}"/>
    <cellStyle name="20 % – Zvýraznění4 2 2" xfId="109" xr:uid="{031BEC82-BFB9-449A-93C6-33843E332E10}"/>
    <cellStyle name="20 % – Zvýraznění5 2" xfId="77" xr:uid="{00000000-0005-0000-0000-00000A000000}"/>
    <cellStyle name="20 % – Zvýraznění5 2 2" xfId="111" xr:uid="{665E0313-6356-45A9-B66D-4FE7C62E149B}"/>
    <cellStyle name="20 % – Zvýraznění6 2" xfId="79" xr:uid="{00000000-0005-0000-0000-00000B000000}"/>
    <cellStyle name="20 % – Zvýraznění6 2 2" xfId="113" xr:uid="{B4F43CE4-41A0-4ED3-AF07-3EEFE0FDBB64}"/>
    <cellStyle name="40 % – Zvýraznění 1" xfId="41" builtinId="31" customBuiltin="1"/>
    <cellStyle name="40 % – Zvýraznění 1 2" xfId="87" xr:uid="{41AA8737-83C8-4E29-B39B-27DC494DA54A}"/>
    <cellStyle name="40 % – Zvýraznění 2" xfId="45" builtinId="35" customBuiltin="1"/>
    <cellStyle name="40 % – Zvýraznění 2 2" xfId="89" xr:uid="{E2F4FAEF-8605-4ED9-A2D6-19902BA62D48}"/>
    <cellStyle name="40 % – Zvýraznění 3" xfId="49" builtinId="39" customBuiltin="1"/>
    <cellStyle name="40 % – Zvýraznění 3 2" xfId="91" xr:uid="{4441B7D6-3D15-43BD-894F-E6E3CE495F66}"/>
    <cellStyle name="40 % – Zvýraznění 4" xfId="53" builtinId="43" customBuiltin="1"/>
    <cellStyle name="40 % – Zvýraznění 4 2" xfId="93" xr:uid="{09F68B80-EB6F-42ED-B466-5C81911EC312}"/>
    <cellStyle name="40 % – Zvýraznění 5" xfId="57" builtinId="47" customBuiltin="1"/>
    <cellStyle name="40 % – Zvýraznění 5 2" xfId="95" xr:uid="{4BA8FFF7-E71C-4D67-8319-9C292CD2912B}"/>
    <cellStyle name="40 % – Zvýraznění 6" xfId="61" builtinId="51" customBuiltin="1"/>
    <cellStyle name="40 % – Zvýraznění 6 2" xfId="97" xr:uid="{176B211A-A92F-4134-B617-EFF39B9D9937}"/>
    <cellStyle name="40 % – Zvýraznění1 2" xfId="70" xr:uid="{00000000-0005-0000-0000-000012000000}"/>
    <cellStyle name="40 % – Zvýraznění1 2 2" xfId="104" xr:uid="{46BE89EF-5BC5-469E-96C9-35D66B0B9555}"/>
    <cellStyle name="40 % – Zvýraznění2 2" xfId="72" xr:uid="{00000000-0005-0000-0000-000013000000}"/>
    <cellStyle name="40 % – Zvýraznění2 2 2" xfId="106" xr:uid="{9C6C667A-2FE7-4433-9476-35A527693A8B}"/>
    <cellStyle name="40 % – Zvýraznění3 2" xfId="74" xr:uid="{00000000-0005-0000-0000-000014000000}"/>
    <cellStyle name="40 % – Zvýraznění3 2 2" xfId="108" xr:uid="{CDAF638D-E8D0-4451-A3E9-0E170046ABA2}"/>
    <cellStyle name="40 % – Zvýraznění4 2" xfId="76" xr:uid="{00000000-0005-0000-0000-000015000000}"/>
    <cellStyle name="40 % – Zvýraznění4 2 2" xfId="110" xr:uid="{B04FA9B3-A277-4F24-ADB5-4FFB1CE2DF24}"/>
    <cellStyle name="40 % – Zvýraznění5 2" xfId="78" xr:uid="{00000000-0005-0000-0000-000016000000}"/>
    <cellStyle name="40 % – Zvýraznění5 2 2" xfId="112" xr:uid="{518E2523-0BFB-43DA-AA3C-06FA5EA48049}"/>
    <cellStyle name="40 % – Zvýraznění6 2" xfId="80" xr:uid="{00000000-0005-0000-0000-000017000000}"/>
    <cellStyle name="40 % – Zvýraznění6 2 2" xfId="114" xr:uid="{8E80AC1B-571C-4B58-8620-75F17032F65C}"/>
    <cellStyle name="60 % – Zvýraznění 1" xfId="42" builtinId="32" customBuiltin="1"/>
    <cellStyle name="60 % – Zvýraznění 2" xfId="46" builtinId="36" customBuiltin="1"/>
    <cellStyle name="60 % – Zvýraznění 3" xfId="50" builtinId="40" customBuiltin="1"/>
    <cellStyle name="60 % – Zvýraznění 4" xfId="54" builtinId="44" customBuiltin="1"/>
    <cellStyle name="60 % – Zvýraznění 5" xfId="58" builtinId="48" customBuiltin="1"/>
    <cellStyle name="60 % – Zvýraznění 6" xfId="62" builtinId="52" customBuiltin="1"/>
    <cellStyle name="Accent1" xfId="1" xr:uid="{00000000-0005-0000-0000-00001E000000}"/>
    <cellStyle name="Accent2" xfId="2" xr:uid="{00000000-0005-0000-0000-00001F000000}"/>
    <cellStyle name="Accent3" xfId="3" xr:uid="{00000000-0005-0000-0000-000020000000}"/>
    <cellStyle name="Accent4" xfId="4" xr:uid="{00000000-0005-0000-0000-000021000000}"/>
    <cellStyle name="Accent5" xfId="5" xr:uid="{00000000-0005-0000-0000-000022000000}"/>
    <cellStyle name="Accent6" xfId="6" xr:uid="{00000000-0005-0000-0000-000023000000}"/>
    <cellStyle name="Bad" xfId="7" xr:uid="{00000000-0005-0000-0000-000024000000}"/>
    <cellStyle name="Calculation" xfId="8" xr:uid="{00000000-0005-0000-0000-000025000000}"/>
    <cellStyle name="Celkem" xfId="39" builtinId="25" customBuiltin="1"/>
    <cellStyle name="Explanatory Text" xfId="9" xr:uid="{00000000-0005-0000-0000-000027000000}"/>
    <cellStyle name="Good" xfId="10" xr:uid="{00000000-0005-0000-0000-000028000000}"/>
    <cellStyle name="Heading 1" xfId="11" xr:uid="{00000000-0005-0000-0000-000029000000}"/>
    <cellStyle name="Heading 2" xfId="12" xr:uid="{00000000-0005-0000-0000-00002A000000}"/>
    <cellStyle name="Heading 3" xfId="13" xr:uid="{00000000-0005-0000-0000-00002B000000}"/>
    <cellStyle name="Heading 4" xfId="14" xr:uid="{00000000-0005-0000-0000-00002C000000}"/>
    <cellStyle name="Hypertextový odkaz" xfId="83" builtinId="8"/>
    <cellStyle name="Check Cell" xfId="15" xr:uid="{00000000-0005-0000-0000-00002E000000}"/>
    <cellStyle name="Input" xfId="16" xr:uid="{00000000-0005-0000-0000-00002F000000}"/>
    <cellStyle name="Kontrolní buňka" xfId="36" builtinId="23" customBuiltin="1"/>
    <cellStyle name="Linked Cell" xfId="17" xr:uid="{00000000-0005-0000-0000-000031000000}"/>
    <cellStyle name="Nadpis 1" xfId="25" builtinId="16" customBuiltin="1"/>
    <cellStyle name="Nadpis 2" xfId="26" builtinId="17" customBuiltin="1"/>
    <cellStyle name="Nadpis 3" xfId="27" builtinId="18" customBuiltin="1"/>
    <cellStyle name="Nadpis 4" xfId="28" builtinId="19" customBuiltin="1"/>
    <cellStyle name="Název" xfId="24" builtinId="15" customBuiltin="1"/>
    <cellStyle name="Neutral" xfId="18" xr:uid="{00000000-0005-0000-0000-000037000000}"/>
    <cellStyle name="Neutrální" xfId="31" builtinId="28" customBuiltin="1"/>
    <cellStyle name="Normal 2" xfId="19" xr:uid="{00000000-0005-0000-0000-000039000000}"/>
    <cellStyle name="Normal 2 2" xfId="67" xr:uid="{00000000-0005-0000-0000-00003A000000}"/>
    <cellStyle name="Normal 2 2 2" xfId="101" xr:uid="{0B0991DC-4B1D-4DB6-A2C4-980CB44DACBC}"/>
    <cellStyle name="Normální" xfId="0" builtinId="0"/>
    <cellStyle name="Normální 2" xfId="63" xr:uid="{00000000-0005-0000-0000-00003C000000}"/>
    <cellStyle name="Normální 2 2" xfId="81" xr:uid="{00000000-0005-0000-0000-00003D000000}"/>
    <cellStyle name="Normální 2 2 2" xfId="115" xr:uid="{D15C9513-142E-4F1C-AADD-8860ECC017A1}"/>
    <cellStyle name="Normální 2 3" xfId="98" xr:uid="{20F83810-E84D-4807-9B8C-F1F401E7BC21}"/>
    <cellStyle name="Normální 3" xfId="66" xr:uid="{00000000-0005-0000-0000-00003E000000}"/>
    <cellStyle name="Normální 3 2" xfId="100" xr:uid="{7C1BAEAA-F2CE-4772-B06D-85CCCF9D9851}"/>
    <cellStyle name="Normální 4" xfId="84" xr:uid="{00000000-0005-0000-0000-00003F000000}"/>
    <cellStyle name="Note" xfId="20" xr:uid="{00000000-0005-0000-0000-000040000000}"/>
    <cellStyle name="Note 2" xfId="68" xr:uid="{00000000-0005-0000-0000-000041000000}"/>
    <cellStyle name="Note 2 2" xfId="102" xr:uid="{1156E32B-5D71-4DE9-A282-4FB79F06FB99}"/>
    <cellStyle name="Output" xfId="21" xr:uid="{00000000-0005-0000-0000-000042000000}"/>
    <cellStyle name="Poznámka 2" xfId="64" xr:uid="{00000000-0005-0000-0000-000043000000}"/>
    <cellStyle name="Poznámka 2 2" xfId="82" xr:uid="{00000000-0005-0000-0000-000044000000}"/>
    <cellStyle name="Poznámka 2 2 2" xfId="116" xr:uid="{9D5724BE-DAEB-4AA2-845C-1ED83CAE3651}"/>
    <cellStyle name="Poznámka 2 3" xfId="99" xr:uid="{AEF8CE7F-893E-47B9-89FA-2B803D0585C8}"/>
    <cellStyle name="Procenta" xfId="22" builtinId="5"/>
    <cellStyle name="Procenta 2" xfId="85" xr:uid="{64FA40CC-6D17-42D7-BE82-623F3E2334FA}"/>
    <cellStyle name="Propojená buňka" xfId="35" builtinId="24" customBuiltin="1"/>
    <cellStyle name="Správně" xfId="29" builtinId="26" customBuiltin="1"/>
    <cellStyle name="Špatně" xfId="30" builtinId="27" customBuiltin="1"/>
    <cellStyle name="Text upozornění" xfId="37" builtinId="11" customBuiltin="1"/>
    <cellStyle name="Vstup" xfId="32" builtinId="20" customBuiltin="1"/>
    <cellStyle name="Výpočet" xfId="34" builtinId="22" customBuiltin="1"/>
    <cellStyle name="Výstup" xfId="33" builtinId="21" customBuiltin="1"/>
    <cellStyle name="Vysvětlující text" xfId="38" builtinId="53" customBuiltin="1"/>
    <cellStyle name="Zvýraznění 1" xfId="23" xr:uid="{00000000-0005-0000-0000-00004E000000}"/>
    <cellStyle name="Zvýraznění 1 2" xfId="65" xr:uid="{00000000-0005-0000-0000-00004F000000}"/>
    <cellStyle name="Zvýraznění 2" xfId="43" builtinId="33" customBuiltin="1"/>
    <cellStyle name="Zvýraznění 3" xfId="47" builtinId="37" customBuiltin="1"/>
    <cellStyle name="Zvýraznění 4" xfId="51" builtinId="41" customBuiltin="1"/>
    <cellStyle name="Zvýraznění 5" xfId="55" builtinId="45" customBuiltin="1"/>
    <cellStyle name="Zvýraznění 6" xfId="59" builtinId="49" customBuiltin="1"/>
  </cellStyles>
  <dxfs count="6">
    <dxf>
      <font>
        <color theme="1" tint="0.499984740745262"/>
      </font>
    </dxf>
    <dxf>
      <font>
        <color rgb="FF00B050"/>
      </font>
    </dxf>
    <dxf>
      <font>
        <color rgb="FFFF0000"/>
      </font>
    </dxf>
    <dxf>
      <font>
        <color theme="1" tint="0.499984740745262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etrk\Downloads\RK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W"/>
      <sheetName val="LUX"/>
      <sheetName val="MCR 2013"/>
      <sheetName val="Europeans 2013"/>
      <sheetName val="List9"/>
      <sheetName val="List10"/>
      <sheetName val="List8"/>
      <sheetName val="WORLD RK 2013 (100)"/>
      <sheetName val="Bonifikace"/>
      <sheetName val="RK popis"/>
      <sheetName val="Uznatelné soutěž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Whole Name</v>
          </cell>
          <cell r="B1" t="str">
            <v>RK</v>
          </cell>
          <cell r="C1" t="str">
            <v>Name</v>
          </cell>
          <cell r="D1" t="str">
            <v>Surname</v>
          </cell>
          <cell r="E1" t="str">
            <v>NAC</v>
          </cell>
          <cell r="F1" t="str">
            <v>Points</v>
          </cell>
        </row>
        <row r="2">
          <cell r="A2" t="str">
            <v>Johnny PETREHN</v>
          </cell>
          <cell r="B2" t="str">
            <v>1.</v>
          </cell>
          <cell r="C2" t="str">
            <v>Johnny</v>
          </cell>
          <cell r="D2" t="str">
            <v>PETREHN</v>
          </cell>
          <cell r="E2" t="str">
            <v>USA</v>
          </cell>
          <cell r="F2">
            <v>1000</v>
          </cell>
        </row>
        <row r="3">
          <cell r="A3" t="str">
            <v>Nicholas DONNER</v>
          </cell>
          <cell r="B3" t="str">
            <v>2.</v>
          </cell>
          <cell r="C3" t="str">
            <v>Nicholas</v>
          </cell>
          <cell r="D3" t="str">
            <v>DONNER</v>
          </cell>
          <cell r="E3" t="str">
            <v>USA</v>
          </cell>
          <cell r="F3">
            <v>972.84</v>
          </cell>
        </row>
        <row r="4">
          <cell r="A4" t="str">
            <v>Stefan ZEBERLI</v>
          </cell>
          <cell r="B4" t="str">
            <v>3.</v>
          </cell>
          <cell r="C4" t="str">
            <v>Stefan</v>
          </cell>
          <cell r="D4" t="str">
            <v>ZEBERLI</v>
          </cell>
          <cell r="E4" t="str">
            <v>SUI</v>
          </cell>
          <cell r="F4">
            <v>956.55</v>
          </cell>
        </row>
        <row r="5">
          <cell r="A5" t="str">
            <v>Yudai FUJITA</v>
          </cell>
          <cell r="B5" t="str">
            <v>4.</v>
          </cell>
          <cell r="C5" t="str">
            <v>Yudai</v>
          </cell>
          <cell r="D5" t="str">
            <v>FUJITA</v>
          </cell>
          <cell r="E5" t="str">
            <v>JPN</v>
          </cell>
          <cell r="F5">
            <v>939.15</v>
          </cell>
        </row>
        <row r="6">
          <cell r="A6" t="str">
            <v>Uwe SCHNEIDER</v>
          </cell>
          <cell r="B6" t="str">
            <v>5.</v>
          </cell>
          <cell r="C6" t="str">
            <v>Uwe</v>
          </cell>
          <cell r="D6" t="str">
            <v>SCHNEIDER</v>
          </cell>
          <cell r="E6" t="str">
            <v>GER</v>
          </cell>
          <cell r="F6">
            <v>928.9</v>
          </cell>
        </row>
        <row r="7">
          <cell r="A7" t="str">
            <v>Sergey LATYPOV</v>
          </cell>
          <cell r="B7" t="str">
            <v>6.</v>
          </cell>
          <cell r="C7" t="str">
            <v>Sergey</v>
          </cell>
          <cell r="D7" t="str">
            <v>LATYPOV</v>
          </cell>
          <cell r="E7" t="str">
            <v>RUS</v>
          </cell>
          <cell r="F7">
            <v>907.1</v>
          </cell>
        </row>
        <row r="8">
          <cell r="A8" t="str">
            <v>Takao MIZUKAMI</v>
          </cell>
          <cell r="B8" t="str">
            <v>7.</v>
          </cell>
          <cell r="C8" t="str">
            <v>Takao</v>
          </cell>
          <cell r="D8" t="str">
            <v>MIZUKAMI</v>
          </cell>
          <cell r="E8" t="str">
            <v>JPN</v>
          </cell>
          <cell r="F8">
            <v>876.2</v>
          </cell>
        </row>
        <row r="9">
          <cell r="A9" t="str">
            <v>David BAREFORD</v>
          </cell>
          <cell r="B9" t="str">
            <v>8.</v>
          </cell>
          <cell r="C9" t="str">
            <v>David</v>
          </cell>
          <cell r="D9" t="str">
            <v>BAREFORD</v>
          </cell>
          <cell r="E9" t="str">
            <v>GBR</v>
          </cell>
          <cell r="F9">
            <v>873.81</v>
          </cell>
        </row>
        <row r="10">
          <cell r="A10" t="str">
            <v>Joe HEARTSILL</v>
          </cell>
          <cell r="B10" t="str">
            <v>9.</v>
          </cell>
          <cell r="C10" t="str">
            <v>Joe</v>
          </cell>
          <cell r="D10" t="str">
            <v>HEARTSILL</v>
          </cell>
          <cell r="E10" t="str">
            <v>USA</v>
          </cell>
          <cell r="F10">
            <v>869.78</v>
          </cell>
        </row>
        <row r="11">
          <cell r="A11" t="str">
            <v>Nicolas SCHWARTZ</v>
          </cell>
          <cell r="B11" t="str">
            <v>10.</v>
          </cell>
          <cell r="C11" t="str">
            <v>Nicolas</v>
          </cell>
          <cell r="D11" t="str">
            <v>SCHWARTZ</v>
          </cell>
          <cell r="E11" t="str">
            <v>FRA</v>
          </cell>
          <cell r="F11">
            <v>856.73</v>
          </cell>
        </row>
        <row r="12">
          <cell r="A12" t="str">
            <v>Lupercio LIMA</v>
          </cell>
          <cell r="B12" t="str">
            <v>11.</v>
          </cell>
          <cell r="C12" t="str">
            <v>Lupercio</v>
          </cell>
          <cell r="D12" t="str">
            <v>LIMA</v>
          </cell>
          <cell r="E12" t="str">
            <v>BRA</v>
          </cell>
          <cell r="F12">
            <v>851.98</v>
          </cell>
        </row>
        <row r="13">
          <cell r="A13" t="str">
            <v>Francois MESSINES</v>
          </cell>
          <cell r="B13" t="str">
            <v>12.</v>
          </cell>
          <cell r="C13" t="str">
            <v>Francois</v>
          </cell>
          <cell r="D13" t="str">
            <v>MESSINES</v>
          </cell>
          <cell r="E13" t="str">
            <v>FRA</v>
          </cell>
          <cell r="F13">
            <v>841.77</v>
          </cell>
        </row>
        <row r="14">
          <cell r="A14" t="str">
            <v>Rimas KOSTIUSKEVICIUS</v>
          </cell>
          <cell r="B14" t="str">
            <v>13.</v>
          </cell>
          <cell r="C14" t="str">
            <v>Rimas</v>
          </cell>
          <cell r="D14" t="str">
            <v>KOSTIUSKEVICIUS</v>
          </cell>
          <cell r="E14" t="str">
            <v>LTU</v>
          </cell>
          <cell r="F14">
            <v>824.58</v>
          </cell>
        </row>
        <row r="15">
          <cell r="A15" t="str">
            <v>Pavel MERINSKY</v>
          </cell>
          <cell r="B15" t="str">
            <v>14.</v>
          </cell>
          <cell r="C15" t="str">
            <v>Pavel</v>
          </cell>
          <cell r="D15" t="str">
            <v>MERINSKY</v>
          </cell>
          <cell r="E15" t="str">
            <v>CZE</v>
          </cell>
          <cell r="F15">
            <v>822.45</v>
          </cell>
        </row>
        <row r="16">
          <cell r="A16" t="str">
            <v>Joe ZVADA</v>
          </cell>
          <cell r="B16" t="str">
            <v>15.</v>
          </cell>
          <cell r="C16" t="str">
            <v>Joe</v>
          </cell>
          <cell r="D16" t="str">
            <v>ZVADA</v>
          </cell>
          <cell r="E16" t="str">
            <v>USA</v>
          </cell>
          <cell r="F16">
            <v>815.29</v>
          </cell>
        </row>
        <row r="17">
          <cell r="A17" t="str">
            <v>Stephane BOLZE</v>
          </cell>
          <cell r="B17" t="str">
            <v>16.</v>
          </cell>
          <cell r="C17" t="str">
            <v>Stephane</v>
          </cell>
          <cell r="D17" t="str">
            <v>BOLZE</v>
          </cell>
          <cell r="E17" t="str">
            <v>FRA</v>
          </cell>
          <cell r="F17">
            <v>812.66</v>
          </cell>
        </row>
        <row r="18">
          <cell r="A18" t="str">
            <v>Michael SUCHY</v>
          </cell>
          <cell r="B18" t="str">
            <v>17.</v>
          </cell>
          <cell r="C18" t="str">
            <v>Michael</v>
          </cell>
          <cell r="D18" t="str">
            <v>SUCHY</v>
          </cell>
          <cell r="E18" t="str">
            <v>CZE</v>
          </cell>
          <cell r="F18">
            <v>806.8</v>
          </cell>
        </row>
        <row r="19">
          <cell r="A19" t="str">
            <v>Patrick LEGENDRE</v>
          </cell>
          <cell r="B19" t="str">
            <v>18.</v>
          </cell>
          <cell r="C19" t="str">
            <v>Patrick</v>
          </cell>
          <cell r="D19" t="str">
            <v>LEGENDRE</v>
          </cell>
          <cell r="E19" t="str">
            <v>FRA</v>
          </cell>
          <cell r="F19">
            <v>804.49</v>
          </cell>
        </row>
        <row r="20">
          <cell r="A20" t="str">
            <v>Luis SILVESTRE</v>
          </cell>
          <cell r="B20" t="str">
            <v>19.</v>
          </cell>
          <cell r="C20" t="str">
            <v>Luis</v>
          </cell>
          <cell r="D20" t="str">
            <v>SILVESTRE</v>
          </cell>
          <cell r="E20" t="str">
            <v>BRA</v>
          </cell>
          <cell r="F20">
            <v>796.54</v>
          </cell>
        </row>
        <row r="21">
          <cell r="A21" t="str">
            <v>Paul PETREHN</v>
          </cell>
          <cell r="B21" t="str">
            <v>20.</v>
          </cell>
          <cell r="C21" t="str">
            <v>Paul</v>
          </cell>
          <cell r="D21" t="str">
            <v>PETREHN</v>
          </cell>
          <cell r="E21" t="str">
            <v>USA</v>
          </cell>
          <cell r="F21">
            <v>795.02</v>
          </cell>
        </row>
        <row r="22">
          <cell r="A22" t="str">
            <v>Henk BROEDERS</v>
          </cell>
          <cell r="B22" t="str">
            <v>21.</v>
          </cell>
          <cell r="C22" t="str">
            <v>Henk</v>
          </cell>
          <cell r="D22" t="str">
            <v>BROEDERS</v>
          </cell>
          <cell r="E22" t="str">
            <v>NED</v>
          </cell>
          <cell r="F22">
            <v>781.17</v>
          </cell>
        </row>
        <row r="23">
          <cell r="A23" t="str">
            <v>Pavel KOSTRHUN</v>
          </cell>
          <cell r="B23" t="str">
            <v>22.</v>
          </cell>
          <cell r="C23" t="str">
            <v>Pavel</v>
          </cell>
          <cell r="D23" t="str">
            <v>KOSTRHUN</v>
          </cell>
          <cell r="E23" t="str">
            <v>CZE</v>
          </cell>
          <cell r="F23">
            <v>763.05</v>
          </cell>
        </row>
        <row r="24">
          <cell r="A24" t="str">
            <v>Petr KUBICEK</v>
          </cell>
          <cell r="B24" t="str">
            <v>23.</v>
          </cell>
          <cell r="C24" t="str">
            <v>Petr</v>
          </cell>
          <cell r="D24" t="str">
            <v>KUBICEK</v>
          </cell>
          <cell r="E24" t="str">
            <v>CZE</v>
          </cell>
          <cell r="F24">
            <v>761.7</v>
          </cell>
        </row>
        <row r="25">
          <cell r="A25" t="str">
            <v>Janne BALKEDAL</v>
          </cell>
          <cell r="B25" t="str">
            <v>24.</v>
          </cell>
          <cell r="C25" t="str">
            <v>Janne</v>
          </cell>
          <cell r="D25" t="str">
            <v>BALKEDAL</v>
          </cell>
          <cell r="E25" t="str">
            <v>SWE</v>
          </cell>
          <cell r="F25">
            <v>759.95</v>
          </cell>
        </row>
        <row r="26">
          <cell r="A26" t="str">
            <v>Jan TIMMERS</v>
          </cell>
          <cell r="B26" t="str">
            <v>25.</v>
          </cell>
          <cell r="C26" t="str">
            <v>Jan</v>
          </cell>
          <cell r="D26" t="str">
            <v>TIMMERS</v>
          </cell>
          <cell r="E26" t="str">
            <v>BEL</v>
          </cell>
          <cell r="F26">
            <v>757.47</v>
          </cell>
        </row>
        <row r="27">
          <cell r="A27" t="str">
            <v>Alexey MEDVEDSKIY</v>
          </cell>
          <cell r="B27" t="str">
            <v>26.</v>
          </cell>
          <cell r="C27" t="str">
            <v>Alexey</v>
          </cell>
          <cell r="D27" t="str">
            <v>MEDVEDSKIY</v>
          </cell>
          <cell r="E27" t="str">
            <v>RUS</v>
          </cell>
          <cell r="F27">
            <v>756.51</v>
          </cell>
        </row>
        <row r="28">
          <cell r="A28" t="str">
            <v>Chase DONNER</v>
          </cell>
          <cell r="B28" t="str">
            <v>27.</v>
          </cell>
          <cell r="C28" t="str">
            <v>Chase</v>
          </cell>
          <cell r="D28" t="str">
            <v>DONNER</v>
          </cell>
          <cell r="E28" t="str">
            <v>USA</v>
          </cell>
          <cell r="F28">
            <v>752.9</v>
          </cell>
        </row>
        <row r="29">
          <cell r="A29" t="str">
            <v>Colin WEBER</v>
          </cell>
          <cell r="B29" t="str">
            <v>28.</v>
          </cell>
          <cell r="C29" t="str">
            <v>Colin</v>
          </cell>
          <cell r="D29" t="str">
            <v>WEBER</v>
          </cell>
          <cell r="E29" t="str">
            <v>LUX</v>
          </cell>
          <cell r="F29">
            <v>745.93</v>
          </cell>
        </row>
        <row r="30">
          <cell r="A30" t="str">
            <v>Andrew HOLLY</v>
          </cell>
          <cell r="B30" t="str">
            <v>29.</v>
          </cell>
          <cell r="C30" t="str">
            <v>Andrew</v>
          </cell>
          <cell r="D30" t="str">
            <v>HOLLY</v>
          </cell>
          <cell r="E30" t="str">
            <v>GBR</v>
          </cell>
          <cell r="F30">
            <v>743.92</v>
          </cell>
        </row>
        <row r="31">
          <cell r="A31" t="str">
            <v>Philippe DE COCK</v>
          </cell>
          <cell r="B31" t="str">
            <v>30.</v>
          </cell>
          <cell r="C31" t="str">
            <v>Philippe</v>
          </cell>
          <cell r="D31" t="str">
            <v>DE COCK</v>
          </cell>
          <cell r="E31" t="str">
            <v>BEL</v>
          </cell>
          <cell r="F31">
            <v>742.9</v>
          </cell>
        </row>
        <row r="32">
          <cell r="A32" t="str">
            <v>Steven VLEGELS</v>
          </cell>
          <cell r="B32" t="str">
            <v>31.</v>
          </cell>
          <cell r="C32" t="str">
            <v>Steven</v>
          </cell>
          <cell r="D32" t="str">
            <v>VLEGELS</v>
          </cell>
          <cell r="E32" t="str">
            <v>BEL</v>
          </cell>
          <cell r="F32">
            <v>741.69</v>
          </cell>
        </row>
        <row r="33">
          <cell r="A33" t="str">
            <v>Cory BLOOM</v>
          </cell>
          <cell r="B33" t="str">
            <v>32.</v>
          </cell>
          <cell r="C33" t="str">
            <v>Cory</v>
          </cell>
          <cell r="D33" t="str">
            <v>BLOOM</v>
          </cell>
          <cell r="E33" t="str">
            <v>USA</v>
          </cell>
          <cell r="F33">
            <v>737.09</v>
          </cell>
        </row>
        <row r="34">
          <cell r="A34" t="str">
            <v>Christoffer MUNDT</v>
          </cell>
          <cell r="B34" t="str">
            <v>33.</v>
          </cell>
          <cell r="C34" t="str">
            <v>Christoffer</v>
          </cell>
          <cell r="D34" t="str">
            <v>MUNDT</v>
          </cell>
          <cell r="E34" t="str">
            <v>DEN</v>
          </cell>
          <cell r="F34">
            <v>735.13</v>
          </cell>
        </row>
        <row r="35">
          <cell r="A35" t="str">
            <v>Gerald STURZLINGER</v>
          </cell>
          <cell r="B35" t="str">
            <v>34.</v>
          </cell>
          <cell r="C35" t="str">
            <v>Gerald</v>
          </cell>
          <cell r="D35" t="str">
            <v>STURZLINGER</v>
          </cell>
          <cell r="E35" t="str">
            <v>AUT</v>
          </cell>
          <cell r="F35">
            <v>730.88</v>
          </cell>
        </row>
        <row r="36">
          <cell r="A36" t="str">
            <v>Matthew SCAIFE</v>
          </cell>
          <cell r="B36" t="str">
            <v>35.</v>
          </cell>
          <cell r="C36" t="str">
            <v>Matthew</v>
          </cell>
          <cell r="D36" t="str">
            <v>SCAIFE</v>
          </cell>
          <cell r="E36" t="str">
            <v>AUS</v>
          </cell>
          <cell r="F36">
            <v>729.48</v>
          </cell>
        </row>
        <row r="37">
          <cell r="A37" t="str">
            <v>Mike HOWARD</v>
          </cell>
          <cell r="B37" t="str">
            <v>36.</v>
          </cell>
          <cell r="C37" t="str">
            <v>Mike</v>
          </cell>
          <cell r="D37" t="str">
            <v>HOWARD</v>
          </cell>
          <cell r="E37" t="str">
            <v>GBR</v>
          </cell>
          <cell r="F37">
            <v>726.88</v>
          </cell>
        </row>
        <row r="38">
          <cell r="A38" t="str">
            <v>Sven GOHLER</v>
          </cell>
          <cell r="B38" t="str">
            <v>37.</v>
          </cell>
          <cell r="C38" t="str">
            <v>Sven</v>
          </cell>
          <cell r="D38" t="str">
            <v>GOHLER</v>
          </cell>
          <cell r="E38" t="str">
            <v>GER</v>
          </cell>
          <cell r="F38">
            <v>725.87</v>
          </cell>
        </row>
        <row r="39">
          <cell r="A39" t="str">
            <v>Markus PIEPER</v>
          </cell>
          <cell r="B39" t="str">
            <v>38.</v>
          </cell>
          <cell r="C39" t="str">
            <v>Markus</v>
          </cell>
          <cell r="D39" t="str">
            <v>PIEPER</v>
          </cell>
          <cell r="E39" t="str">
            <v>GER</v>
          </cell>
          <cell r="F39">
            <v>725.01</v>
          </cell>
        </row>
        <row r="40">
          <cell r="A40" t="str">
            <v>Vytautas SVIDERSKIS</v>
          </cell>
          <cell r="B40" t="str">
            <v>39.</v>
          </cell>
          <cell r="C40" t="str">
            <v>Vytautas</v>
          </cell>
          <cell r="D40" t="str">
            <v>SVIDERSKIS</v>
          </cell>
          <cell r="E40" t="str">
            <v>LTU</v>
          </cell>
          <cell r="F40">
            <v>723.71</v>
          </cell>
        </row>
        <row r="41">
          <cell r="A41" t="str">
            <v>Witold FILUS</v>
          </cell>
          <cell r="B41" t="str">
            <v>40.</v>
          </cell>
          <cell r="C41" t="str">
            <v>Witold</v>
          </cell>
          <cell r="D41" t="str">
            <v>FILUS</v>
          </cell>
          <cell r="E41" t="str">
            <v>POL</v>
          </cell>
          <cell r="F41">
            <v>721</v>
          </cell>
        </row>
        <row r="42">
          <cell r="A42" t="str">
            <v>Adolf KOHL</v>
          </cell>
          <cell r="B42" t="str">
            <v>41.</v>
          </cell>
          <cell r="C42" t="str">
            <v>Adolf</v>
          </cell>
          <cell r="D42" t="str">
            <v>KOHL</v>
          </cell>
          <cell r="E42" t="str">
            <v>GER</v>
          </cell>
          <cell r="F42">
            <v>718.85</v>
          </cell>
        </row>
        <row r="43">
          <cell r="A43" t="str">
            <v>Masahiko FUJITA</v>
          </cell>
          <cell r="B43" t="str">
            <v>42.</v>
          </cell>
          <cell r="C43" t="str">
            <v>Masahiko</v>
          </cell>
          <cell r="D43" t="str">
            <v>FUJITA</v>
          </cell>
          <cell r="E43" t="str">
            <v>JPN</v>
          </cell>
          <cell r="F43">
            <v>714.89</v>
          </cell>
        </row>
        <row r="44">
          <cell r="A44" t="str">
            <v>Avi Slavko SORN</v>
          </cell>
          <cell r="B44" t="str">
            <v>43.</v>
          </cell>
          <cell r="C44" t="str">
            <v>Avi Slavko</v>
          </cell>
          <cell r="D44" t="str">
            <v>SORN</v>
          </cell>
          <cell r="E44" t="str">
            <v>SLO</v>
          </cell>
          <cell r="F44">
            <v>712.95</v>
          </cell>
        </row>
        <row r="45">
          <cell r="A45" t="str">
            <v>Peter OLSSON</v>
          </cell>
          <cell r="B45" t="str">
            <v>44.</v>
          </cell>
          <cell r="C45" t="str">
            <v>Peter</v>
          </cell>
          <cell r="D45" t="str">
            <v>OLSSON</v>
          </cell>
          <cell r="E45" t="str">
            <v>SWE</v>
          </cell>
          <cell r="F45">
            <v>709.78</v>
          </cell>
        </row>
        <row r="46">
          <cell r="A46" t="str">
            <v>Hiroki MIYATA</v>
          </cell>
          <cell r="B46" t="str">
            <v>45.</v>
          </cell>
          <cell r="C46" t="str">
            <v>Hiroki</v>
          </cell>
          <cell r="D46" t="str">
            <v>MIYATA</v>
          </cell>
          <cell r="E46" t="str">
            <v>JPN</v>
          </cell>
          <cell r="F46">
            <v>705.79</v>
          </cell>
        </row>
        <row r="47">
          <cell r="A47" t="str">
            <v>Paul GIBBS</v>
          </cell>
          <cell r="B47" t="str">
            <v>46.</v>
          </cell>
          <cell r="C47" t="str">
            <v>Paul</v>
          </cell>
          <cell r="D47" t="str">
            <v>GIBBS</v>
          </cell>
          <cell r="E47" t="str">
            <v>AUS</v>
          </cell>
          <cell r="F47">
            <v>704.4</v>
          </cell>
        </row>
        <row r="48">
          <cell r="A48" t="str">
            <v>Ricardo ARACIL</v>
          </cell>
          <cell r="B48" t="str">
            <v>47.</v>
          </cell>
          <cell r="C48" t="str">
            <v>Ricardo</v>
          </cell>
          <cell r="D48" t="str">
            <v>ARACIL</v>
          </cell>
          <cell r="E48" t="str">
            <v>ESP</v>
          </cell>
          <cell r="F48">
            <v>701.56</v>
          </cell>
        </row>
        <row r="49">
          <cell r="A49" t="str">
            <v>Lindsay (Ms) MUIR</v>
          </cell>
          <cell r="B49" t="str">
            <v>48.</v>
          </cell>
          <cell r="C49" t="str">
            <v>Lindsay (Ms)</v>
          </cell>
          <cell r="D49" t="str">
            <v>MUIR</v>
          </cell>
          <cell r="E49" t="str">
            <v>GBR</v>
          </cell>
          <cell r="F49">
            <v>698.66</v>
          </cell>
        </row>
        <row r="50">
          <cell r="A50" t="str">
            <v>Rubens KALOUSDIAN</v>
          </cell>
          <cell r="B50" t="str">
            <v>49.</v>
          </cell>
          <cell r="C50" t="str">
            <v>Rubens</v>
          </cell>
          <cell r="D50" t="str">
            <v>KALOUSDIAN</v>
          </cell>
          <cell r="E50" t="str">
            <v>BRA</v>
          </cell>
          <cell r="F50">
            <v>696.42</v>
          </cell>
        </row>
        <row r="51">
          <cell r="A51" t="str">
            <v>Rhett HEARTSILL</v>
          </cell>
          <cell r="B51" t="str">
            <v>50.</v>
          </cell>
          <cell r="C51" t="str">
            <v>Rhett</v>
          </cell>
          <cell r="D51" t="str">
            <v>HEARTSILL</v>
          </cell>
          <cell r="E51" t="str">
            <v>USA</v>
          </cell>
          <cell r="F51">
            <v>695.41</v>
          </cell>
        </row>
        <row r="52">
          <cell r="A52" t="str">
            <v>Michel BOURBIER</v>
          </cell>
          <cell r="B52" t="str">
            <v>51.</v>
          </cell>
          <cell r="C52" t="str">
            <v>Michel</v>
          </cell>
          <cell r="D52" t="str">
            <v>BOURBIER</v>
          </cell>
          <cell r="E52" t="str">
            <v>FRA</v>
          </cell>
          <cell r="F52">
            <v>685.47</v>
          </cell>
        </row>
        <row r="53">
          <cell r="A53" t="str">
            <v>David HOCHREUTENER</v>
          </cell>
          <cell r="B53" t="str">
            <v>52.</v>
          </cell>
          <cell r="C53" t="str">
            <v>David</v>
          </cell>
          <cell r="D53" t="str">
            <v>HOCHREUTENER</v>
          </cell>
          <cell r="E53" t="str">
            <v>SUI</v>
          </cell>
          <cell r="F53">
            <v>679.68</v>
          </cell>
        </row>
        <row r="54">
          <cell r="A54" t="str">
            <v>Richard PARRY</v>
          </cell>
          <cell r="B54" t="str">
            <v>53.</v>
          </cell>
          <cell r="C54" t="str">
            <v>Richard</v>
          </cell>
          <cell r="D54" t="str">
            <v>PARRY</v>
          </cell>
          <cell r="E54" t="str">
            <v>GBR</v>
          </cell>
          <cell r="F54">
            <v>667.46</v>
          </cell>
        </row>
        <row r="55">
          <cell r="A55" t="str">
            <v>Carles LLADO</v>
          </cell>
          <cell r="B55" t="str">
            <v>54.</v>
          </cell>
          <cell r="C55" t="str">
            <v>Carles</v>
          </cell>
          <cell r="D55" t="str">
            <v>LLADO</v>
          </cell>
          <cell r="E55" t="str">
            <v>ESP</v>
          </cell>
          <cell r="F55">
            <v>664.03</v>
          </cell>
        </row>
        <row r="56">
          <cell r="A56" t="str">
            <v>Bogdan PRAWICKI</v>
          </cell>
          <cell r="B56" t="str">
            <v>55.</v>
          </cell>
          <cell r="C56" t="str">
            <v>Bogdan</v>
          </cell>
          <cell r="D56" t="str">
            <v>PRAWICKI</v>
          </cell>
          <cell r="E56" t="str">
            <v>POL</v>
          </cell>
          <cell r="F56">
            <v>661.35</v>
          </cell>
        </row>
        <row r="57">
          <cell r="A57" t="str">
            <v>Lars EKSTEDT</v>
          </cell>
          <cell r="B57" t="str">
            <v>56.</v>
          </cell>
          <cell r="C57" t="str">
            <v>Lars</v>
          </cell>
          <cell r="D57" t="str">
            <v>EKSTEDT</v>
          </cell>
          <cell r="E57" t="str">
            <v>SWE</v>
          </cell>
          <cell r="F57">
            <v>660.21</v>
          </cell>
        </row>
        <row r="58">
          <cell r="A58" t="str">
            <v>Ivan AYALA</v>
          </cell>
          <cell r="B58" t="str">
            <v>57.</v>
          </cell>
          <cell r="C58" t="str">
            <v>Ivan</v>
          </cell>
          <cell r="D58" t="str">
            <v>AYALA</v>
          </cell>
          <cell r="E58" t="str">
            <v>ESP</v>
          </cell>
          <cell r="F58">
            <v>645.54999999999995</v>
          </cell>
        </row>
        <row r="59">
          <cell r="A59" t="str">
            <v>Marcos SILVA</v>
          </cell>
          <cell r="B59" t="str">
            <v>58.</v>
          </cell>
          <cell r="C59" t="str">
            <v>Marcos</v>
          </cell>
          <cell r="D59" t="str">
            <v>SILVA</v>
          </cell>
          <cell r="E59" t="str">
            <v>BRA</v>
          </cell>
          <cell r="F59">
            <v>640.94000000000005</v>
          </cell>
        </row>
        <row r="60">
          <cell r="A60" t="str">
            <v>Helmut POTTLER</v>
          </cell>
          <cell r="B60" t="str">
            <v>59.</v>
          </cell>
          <cell r="C60" t="str">
            <v>Helmut</v>
          </cell>
          <cell r="D60" t="str">
            <v>POTTLER</v>
          </cell>
          <cell r="E60" t="str">
            <v>AUT</v>
          </cell>
          <cell r="F60">
            <v>636.71</v>
          </cell>
        </row>
        <row r="61">
          <cell r="A61" t="str">
            <v>David LINEK</v>
          </cell>
          <cell r="B61" t="str">
            <v>60.</v>
          </cell>
          <cell r="C61" t="str">
            <v>David</v>
          </cell>
          <cell r="D61" t="str">
            <v>LINEK</v>
          </cell>
          <cell r="E61" t="str">
            <v>CZE</v>
          </cell>
          <cell r="F61">
            <v>633.62</v>
          </cell>
        </row>
        <row r="62">
          <cell r="A62" t="str">
            <v>Mamoru ENDO</v>
          </cell>
          <cell r="B62" t="str">
            <v>61.</v>
          </cell>
          <cell r="C62" t="str">
            <v>Mamoru</v>
          </cell>
          <cell r="D62" t="str">
            <v>ENDO</v>
          </cell>
          <cell r="E62" t="str">
            <v>JPN</v>
          </cell>
          <cell r="F62">
            <v>626.54999999999995</v>
          </cell>
        </row>
        <row r="63">
          <cell r="A63" t="str">
            <v>Marcus STRAUF</v>
          </cell>
          <cell r="B63" t="str">
            <v>62.</v>
          </cell>
          <cell r="C63" t="str">
            <v>Marcus</v>
          </cell>
          <cell r="D63" t="str">
            <v>STRAUF</v>
          </cell>
          <cell r="E63" t="str">
            <v>GER</v>
          </cell>
          <cell r="F63">
            <v>621.86</v>
          </cell>
        </row>
        <row r="64">
          <cell r="A64" t="str">
            <v>Andrew BAIRD</v>
          </cell>
          <cell r="B64" t="str">
            <v>63.</v>
          </cell>
          <cell r="C64" t="str">
            <v>Andrew</v>
          </cell>
          <cell r="D64" t="str">
            <v>BAIRD</v>
          </cell>
          <cell r="E64" t="str">
            <v>USA</v>
          </cell>
          <cell r="F64">
            <v>614.79</v>
          </cell>
        </row>
        <row r="65">
          <cell r="A65" t="str">
            <v>Martin WULFF</v>
          </cell>
          <cell r="B65" t="str">
            <v>64.</v>
          </cell>
          <cell r="C65" t="str">
            <v>Martin</v>
          </cell>
          <cell r="D65" t="str">
            <v>WULFF</v>
          </cell>
          <cell r="E65" t="str">
            <v>GER</v>
          </cell>
          <cell r="F65">
            <v>608.86</v>
          </cell>
        </row>
        <row r="66">
          <cell r="A66" t="str">
            <v>Andreas SIMONER</v>
          </cell>
          <cell r="B66" t="str">
            <v>65.</v>
          </cell>
          <cell r="C66" t="str">
            <v>Andreas</v>
          </cell>
          <cell r="D66" t="str">
            <v>SIMONER</v>
          </cell>
          <cell r="E66" t="str">
            <v>AUT</v>
          </cell>
          <cell r="F66">
            <v>602.79999999999995</v>
          </cell>
        </row>
        <row r="67">
          <cell r="A67" t="str">
            <v>Edwin MICHELL</v>
          </cell>
          <cell r="B67" t="str">
            <v>66.</v>
          </cell>
          <cell r="C67" t="str">
            <v>Edwin</v>
          </cell>
          <cell r="D67" t="str">
            <v>MICHELL</v>
          </cell>
          <cell r="E67" t="str">
            <v>AUS</v>
          </cell>
          <cell r="F67">
            <v>599.79999999999995</v>
          </cell>
        </row>
        <row r="68">
          <cell r="A68" t="str">
            <v>Xiang LIU</v>
          </cell>
          <cell r="B68" t="str">
            <v>67.</v>
          </cell>
          <cell r="C68" t="str">
            <v>Xiang</v>
          </cell>
          <cell r="D68" t="str">
            <v>LIU</v>
          </cell>
          <cell r="E68" t="str">
            <v>CHN</v>
          </cell>
          <cell r="F68">
            <v>599.38</v>
          </cell>
        </row>
        <row r="69">
          <cell r="A69" t="str">
            <v>Denis VOLODYN</v>
          </cell>
          <cell r="B69" t="str">
            <v>68.</v>
          </cell>
          <cell r="C69" t="str">
            <v>Denis</v>
          </cell>
          <cell r="D69" t="str">
            <v>VOLODYN</v>
          </cell>
          <cell r="E69" t="str">
            <v>UKR</v>
          </cell>
          <cell r="F69">
            <v>593.64</v>
          </cell>
        </row>
        <row r="70">
          <cell r="A70" t="str">
            <v>Rokas KOSTIUSKEVICIUS</v>
          </cell>
          <cell r="B70" t="str">
            <v>69.</v>
          </cell>
          <cell r="C70" t="str">
            <v>Rokas</v>
          </cell>
          <cell r="D70" t="str">
            <v>KOSTIUSKEVICIUS</v>
          </cell>
          <cell r="E70" t="str">
            <v>LTU</v>
          </cell>
          <cell r="F70">
            <v>592.12</v>
          </cell>
        </row>
        <row r="71">
          <cell r="A71" t="str">
            <v>Nico BETZEN</v>
          </cell>
          <cell r="B71" t="str">
            <v>70.</v>
          </cell>
          <cell r="C71" t="str">
            <v>Nico</v>
          </cell>
          <cell r="D71" t="str">
            <v>BETZEN</v>
          </cell>
          <cell r="E71" t="str">
            <v>LUX</v>
          </cell>
          <cell r="F71">
            <v>591.44000000000005</v>
          </cell>
        </row>
        <row r="72">
          <cell r="A72" t="str">
            <v>Sean KAVANAGH</v>
          </cell>
          <cell r="B72" t="str">
            <v>71.</v>
          </cell>
          <cell r="C72" t="str">
            <v>Sean</v>
          </cell>
          <cell r="D72" t="str">
            <v>KAVANAGH</v>
          </cell>
          <cell r="E72" t="str">
            <v>AUS</v>
          </cell>
          <cell r="F72">
            <v>584.91999999999996</v>
          </cell>
        </row>
        <row r="73">
          <cell r="A73" t="str">
            <v>Johannes KOOISTRA</v>
          </cell>
          <cell r="B73" t="str">
            <v>72.</v>
          </cell>
          <cell r="C73" t="str">
            <v>Johannes</v>
          </cell>
          <cell r="D73" t="str">
            <v>KOOISTRA</v>
          </cell>
          <cell r="E73" t="str">
            <v>NED</v>
          </cell>
          <cell r="F73">
            <v>584.25</v>
          </cell>
        </row>
        <row r="74">
          <cell r="A74" t="str">
            <v>Crispin WILLIAMS</v>
          </cell>
          <cell r="B74" t="str">
            <v>73.</v>
          </cell>
          <cell r="C74" t="str">
            <v>Crispin</v>
          </cell>
          <cell r="D74" t="str">
            <v>WILLIAMS</v>
          </cell>
          <cell r="E74" t="str">
            <v>GBR</v>
          </cell>
          <cell r="F74">
            <v>583.77</v>
          </cell>
        </row>
        <row r="75">
          <cell r="A75" t="str">
            <v>Yoshihiro MASUMOTO</v>
          </cell>
          <cell r="B75" t="str">
            <v>74.</v>
          </cell>
          <cell r="C75" t="str">
            <v>Yoshihiro</v>
          </cell>
          <cell r="D75" t="str">
            <v>MASUMOTO</v>
          </cell>
          <cell r="E75" t="str">
            <v>JPN</v>
          </cell>
          <cell r="F75">
            <v>579.41999999999996</v>
          </cell>
        </row>
        <row r="76">
          <cell r="A76" t="str">
            <v>Sandor TOROK</v>
          </cell>
          <cell r="B76" t="str">
            <v>75.</v>
          </cell>
          <cell r="C76" t="str">
            <v>Sandor</v>
          </cell>
          <cell r="D76" t="str">
            <v>TOROK</v>
          </cell>
          <cell r="E76" t="str">
            <v>HUN</v>
          </cell>
          <cell r="F76">
            <v>569.17999999999995</v>
          </cell>
        </row>
        <row r="77">
          <cell r="A77" t="str">
            <v>Ivan MENYAYLO</v>
          </cell>
          <cell r="B77" t="str">
            <v>76.</v>
          </cell>
          <cell r="C77" t="str">
            <v>Ivan</v>
          </cell>
          <cell r="D77" t="str">
            <v>MENYAYLO</v>
          </cell>
          <cell r="E77" t="str">
            <v>RUS</v>
          </cell>
          <cell r="F77">
            <v>559.04</v>
          </cell>
        </row>
        <row r="78">
          <cell r="A78" t="str">
            <v>Zbigniew JAGODZIK</v>
          </cell>
          <cell r="B78" t="str">
            <v>77.</v>
          </cell>
          <cell r="C78" t="str">
            <v>Zbigniew</v>
          </cell>
          <cell r="D78" t="str">
            <v>JAGODZIK</v>
          </cell>
          <cell r="E78" t="str">
            <v>POL</v>
          </cell>
          <cell r="F78">
            <v>558.19000000000005</v>
          </cell>
        </row>
        <row r="79">
          <cell r="A79" t="str">
            <v>David STRASMANN</v>
          </cell>
          <cell r="B79" t="str">
            <v>78.</v>
          </cell>
          <cell r="C79" t="str">
            <v>David</v>
          </cell>
          <cell r="D79" t="str">
            <v>STRASMANN</v>
          </cell>
          <cell r="E79" t="str">
            <v>GER</v>
          </cell>
          <cell r="F79">
            <v>551.73</v>
          </cell>
        </row>
        <row r="80">
          <cell r="A80" t="str">
            <v>Martin VITRY</v>
          </cell>
          <cell r="B80" t="str">
            <v>79.</v>
          </cell>
          <cell r="C80" t="str">
            <v>Martin</v>
          </cell>
          <cell r="D80" t="str">
            <v>VITRY</v>
          </cell>
          <cell r="E80" t="str">
            <v>FRA</v>
          </cell>
          <cell r="F80">
            <v>549.48</v>
          </cell>
        </row>
        <row r="81">
          <cell r="A81" t="str">
            <v>Steven JONES</v>
          </cell>
          <cell r="B81" t="str">
            <v>80.</v>
          </cell>
          <cell r="C81" t="str">
            <v>Steven</v>
          </cell>
          <cell r="D81" t="str">
            <v>JONES</v>
          </cell>
          <cell r="E81" t="str">
            <v>USA</v>
          </cell>
          <cell r="F81">
            <v>549.44000000000005</v>
          </cell>
        </row>
        <row r="82">
          <cell r="A82" t="str">
            <v>William BAKER</v>
          </cell>
          <cell r="B82" t="str">
            <v>81.</v>
          </cell>
          <cell r="C82" t="str">
            <v>William</v>
          </cell>
          <cell r="D82" t="str">
            <v>BAKER</v>
          </cell>
          <cell r="E82" t="str">
            <v>USA</v>
          </cell>
          <cell r="F82">
            <v>548.77</v>
          </cell>
        </row>
        <row r="83">
          <cell r="A83" t="str">
            <v>Rupert STANLEY</v>
          </cell>
          <cell r="B83" t="str">
            <v>82.</v>
          </cell>
          <cell r="C83" t="str">
            <v>Rupert</v>
          </cell>
          <cell r="D83" t="str">
            <v>STANLEY</v>
          </cell>
          <cell r="E83" t="str">
            <v>GBR</v>
          </cell>
          <cell r="F83">
            <v>546.35</v>
          </cell>
        </row>
        <row r="84">
          <cell r="A84" t="str">
            <v>Yoshikazu UEDA</v>
          </cell>
          <cell r="B84" t="str">
            <v>83.</v>
          </cell>
          <cell r="C84" t="str">
            <v>Yoshikazu</v>
          </cell>
          <cell r="D84" t="str">
            <v>UEDA</v>
          </cell>
          <cell r="E84" t="str">
            <v>JPN</v>
          </cell>
          <cell r="F84">
            <v>543.41</v>
          </cell>
        </row>
        <row r="85">
          <cell r="A85" t="str">
            <v>Daniel KUSTERNIGG</v>
          </cell>
          <cell r="B85" t="str">
            <v>84.</v>
          </cell>
          <cell r="C85" t="str">
            <v>Daniel</v>
          </cell>
          <cell r="D85" t="str">
            <v>KUSTERNIGG</v>
          </cell>
          <cell r="E85" t="str">
            <v>AUT</v>
          </cell>
          <cell r="F85">
            <v>543.07000000000005</v>
          </cell>
        </row>
        <row r="86">
          <cell r="A86" t="str">
            <v>Vladislav KLIMENKO</v>
          </cell>
          <cell r="B86" t="str">
            <v>85.</v>
          </cell>
          <cell r="C86" t="str">
            <v>Vladislav</v>
          </cell>
          <cell r="D86" t="str">
            <v>KLIMENKO</v>
          </cell>
          <cell r="E86" t="str">
            <v>UKR</v>
          </cell>
          <cell r="F86">
            <v>541.82000000000005</v>
          </cell>
        </row>
        <row r="87">
          <cell r="A87" t="str">
            <v>Georges KLOMP</v>
          </cell>
          <cell r="B87" t="str">
            <v>86.</v>
          </cell>
          <cell r="C87" t="str">
            <v>Georges</v>
          </cell>
          <cell r="D87" t="str">
            <v>KLOMP</v>
          </cell>
          <cell r="E87" t="str">
            <v>LUX</v>
          </cell>
          <cell r="F87">
            <v>541.42999999999995</v>
          </cell>
        </row>
        <row r="88">
          <cell r="A88" t="str">
            <v>Arkadiusz IWANSKI</v>
          </cell>
          <cell r="B88" t="str">
            <v>87.</v>
          </cell>
          <cell r="C88" t="str">
            <v>Arkadiusz</v>
          </cell>
          <cell r="D88" t="str">
            <v>IWANSKI</v>
          </cell>
          <cell r="E88" t="str">
            <v>POL</v>
          </cell>
          <cell r="F88">
            <v>539.83000000000004</v>
          </cell>
        </row>
        <row r="89">
          <cell r="A89" t="str">
            <v>Marc BLASER</v>
          </cell>
          <cell r="B89" t="str">
            <v>88.</v>
          </cell>
          <cell r="C89" t="str">
            <v>Marc</v>
          </cell>
          <cell r="D89" t="str">
            <v>BLASER</v>
          </cell>
          <cell r="E89" t="str">
            <v>SUI</v>
          </cell>
          <cell r="F89">
            <v>534.55999999999995</v>
          </cell>
        </row>
        <row r="90">
          <cell r="A90" t="str">
            <v>Fabio PASSOS</v>
          </cell>
          <cell r="B90" t="str">
            <v>89.</v>
          </cell>
          <cell r="C90" t="str">
            <v>Fabio</v>
          </cell>
          <cell r="D90" t="str">
            <v>PASSOS</v>
          </cell>
          <cell r="E90" t="str">
            <v>BRA</v>
          </cell>
          <cell r="F90">
            <v>533.41</v>
          </cell>
        </row>
        <row r="91">
          <cell r="A91" t="str">
            <v>Martin WEGNER</v>
          </cell>
          <cell r="B91" t="str">
            <v>90.</v>
          </cell>
          <cell r="C91" t="str">
            <v>Martin</v>
          </cell>
          <cell r="D91" t="str">
            <v>WEGNER</v>
          </cell>
          <cell r="E91" t="str">
            <v>GER</v>
          </cell>
          <cell r="F91">
            <v>532.91999999999996</v>
          </cell>
        </row>
        <row r="92">
          <cell r="A92" t="str">
            <v>Radko PETROVIC</v>
          </cell>
          <cell r="B92" t="str">
            <v>91.</v>
          </cell>
          <cell r="C92" t="str">
            <v>Radko</v>
          </cell>
          <cell r="D92" t="str">
            <v>PETROVIC</v>
          </cell>
          <cell r="E92" t="str">
            <v>SLO</v>
          </cell>
          <cell r="F92">
            <v>528.46</v>
          </cell>
        </row>
        <row r="93">
          <cell r="A93" t="str">
            <v>Yoshimi KODAMA</v>
          </cell>
          <cell r="B93" t="str">
            <v>92.</v>
          </cell>
          <cell r="C93" t="str">
            <v>Yoshimi</v>
          </cell>
          <cell r="D93" t="str">
            <v>KODAMA</v>
          </cell>
          <cell r="E93" t="str">
            <v>JPN</v>
          </cell>
          <cell r="F93">
            <v>526.55999999999995</v>
          </cell>
        </row>
        <row r="94">
          <cell r="A94" t="str">
            <v>Vytautas JUNEVICIUS</v>
          </cell>
          <cell r="B94" t="str">
            <v>93.</v>
          </cell>
          <cell r="C94" t="str">
            <v>Vytautas</v>
          </cell>
          <cell r="D94" t="str">
            <v>JUNEVICIUS</v>
          </cell>
          <cell r="E94" t="str">
            <v>LTU</v>
          </cell>
          <cell r="F94">
            <v>525.09</v>
          </cell>
        </row>
        <row r="95">
          <cell r="A95" t="str">
            <v>Philip MUNDT</v>
          </cell>
          <cell r="B95" t="str">
            <v>94.</v>
          </cell>
          <cell r="C95" t="str">
            <v>Philip</v>
          </cell>
          <cell r="D95" t="str">
            <v>MUNDT</v>
          </cell>
          <cell r="E95" t="str">
            <v>DEN</v>
          </cell>
          <cell r="F95">
            <v>524.29</v>
          </cell>
        </row>
        <row r="96">
          <cell r="A96" t="str">
            <v>Jordi ARACIL</v>
          </cell>
          <cell r="B96" t="str">
            <v>95.</v>
          </cell>
          <cell r="C96" t="str">
            <v>Jordi</v>
          </cell>
          <cell r="D96" t="str">
            <v>ARACIL</v>
          </cell>
          <cell r="E96" t="str">
            <v>ESP</v>
          </cell>
          <cell r="F96">
            <v>524.28</v>
          </cell>
        </row>
        <row r="97">
          <cell r="A97" t="str">
            <v>Shawn MACKINGA</v>
          </cell>
          <cell r="B97" t="str">
            <v>96.</v>
          </cell>
          <cell r="C97" t="str">
            <v>Shawn</v>
          </cell>
          <cell r="D97" t="str">
            <v>MACKINGA</v>
          </cell>
          <cell r="E97" t="str">
            <v>SUI</v>
          </cell>
          <cell r="F97">
            <v>522.24</v>
          </cell>
        </row>
        <row r="98">
          <cell r="A98" t="str">
            <v>Josef SCHERZER</v>
          </cell>
          <cell r="B98" t="str">
            <v>97.</v>
          </cell>
          <cell r="C98" t="str">
            <v>Josef</v>
          </cell>
          <cell r="D98" t="str">
            <v>SCHERZER</v>
          </cell>
          <cell r="E98" t="str">
            <v>AUT</v>
          </cell>
          <cell r="F98">
            <v>520.32000000000005</v>
          </cell>
        </row>
        <row r="99">
          <cell r="A99" t="str">
            <v>Andrew ROBERTSON</v>
          </cell>
          <cell r="B99" t="str">
            <v>98.</v>
          </cell>
          <cell r="C99" t="str">
            <v>Andrew</v>
          </cell>
          <cell r="D99" t="str">
            <v>ROBERTSON</v>
          </cell>
          <cell r="E99" t="str">
            <v>AUS</v>
          </cell>
          <cell r="F99">
            <v>516.45000000000005</v>
          </cell>
        </row>
        <row r="100">
          <cell r="A100" t="str">
            <v>Blai CARBONELL</v>
          </cell>
          <cell r="B100" t="str">
            <v>99.</v>
          </cell>
          <cell r="C100" t="str">
            <v>Blai</v>
          </cell>
          <cell r="D100" t="str">
            <v>CARBONELL</v>
          </cell>
          <cell r="E100" t="str">
            <v>ESP</v>
          </cell>
          <cell r="F100">
            <v>515.94000000000005</v>
          </cell>
        </row>
        <row r="101">
          <cell r="A101" t="str">
            <v>Owen KEOWN</v>
          </cell>
          <cell r="B101" t="str">
            <v>100.</v>
          </cell>
          <cell r="C101" t="str">
            <v>Owen</v>
          </cell>
          <cell r="D101" t="str">
            <v>KEOWN</v>
          </cell>
          <cell r="E101" t="str">
            <v>USA</v>
          </cell>
          <cell r="F101">
            <v>508.78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julius.lt/juniors2021/RESULTS.HT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zoomScale="160" zoomScaleNormal="160" workbookViewId="0">
      <pane xSplit="1" ySplit="2" topLeftCell="B3" activePane="bottomRight" state="frozen"/>
      <selection activeCell="F105" sqref="F105"/>
      <selection pane="topRight" activeCell="F105" sqref="F105"/>
      <selection pane="bottomLeft" activeCell="F105" sqref="F105"/>
      <selection pane="bottomRight" activeCell="F20" sqref="F20"/>
    </sheetView>
  </sheetViews>
  <sheetFormatPr defaultColWidth="8.81640625" defaultRowHeight="13" x14ac:dyDescent="0.25"/>
  <cols>
    <col min="1" max="1" width="13.36328125" style="130" customWidth="1"/>
    <col min="2" max="2" width="6" style="131" customWidth="1"/>
    <col min="3" max="3" width="6.54296875" style="127" customWidth="1"/>
    <col min="4" max="4" width="6" style="131" customWidth="1"/>
    <col min="5" max="5" width="7.81640625" style="132" bestFit="1" customWidth="1"/>
    <col min="6" max="6" width="7" style="132" customWidth="1"/>
    <col min="7" max="7" width="6.26953125" style="132" customWidth="1"/>
    <col min="8" max="8" width="9.54296875" style="132" customWidth="1"/>
    <col min="9" max="9" width="13.81640625" style="149" bestFit="1" customWidth="1"/>
    <col min="10" max="10" width="9.54296875" style="131" bestFit="1" customWidth="1"/>
    <col min="11" max="11" width="9.81640625" style="131" bestFit="1" customWidth="1"/>
    <col min="12" max="13" width="11.453125" style="131" customWidth="1"/>
    <col min="14" max="14" width="8.81640625" style="131"/>
    <col min="15" max="15" width="10.7265625" style="25" customWidth="1"/>
    <col min="16" max="16" width="10.26953125" style="44" bestFit="1" customWidth="1"/>
    <col min="17" max="17" width="9.54296875" style="44" bestFit="1" customWidth="1"/>
    <col min="18" max="18" width="8.1796875" style="44" customWidth="1"/>
    <col min="19" max="19" width="9.453125" style="134" customWidth="1"/>
    <col min="20" max="20" width="9.54296875" style="145" bestFit="1" customWidth="1"/>
    <col min="21" max="16384" width="8.81640625" style="134"/>
  </cols>
  <sheetData>
    <row r="1" spans="1:20" x14ac:dyDescent="0.25">
      <c r="I1" s="133" t="s">
        <v>147</v>
      </c>
      <c r="J1" s="133"/>
      <c r="K1" s="133"/>
      <c r="L1" s="133"/>
      <c r="M1" s="133"/>
      <c r="N1" s="133"/>
      <c r="O1" s="133" t="s">
        <v>148</v>
      </c>
      <c r="P1" s="133"/>
      <c r="Q1" s="133"/>
      <c r="R1" s="133"/>
      <c r="S1" s="133"/>
      <c r="T1" s="133"/>
    </row>
    <row r="2" spans="1:20" ht="26" x14ac:dyDescent="0.25">
      <c r="A2" s="135" t="s">
        <v>17</v>
      </c>
      <c r="B2" s="136">
        <v>2018</v>
      </c>
      <c r="C2" s="136">
        <v>2019</v>
      </c>
      <c r="D2" s="136">
        <v>2021</v>
      </c>
      <c r="E2" s="137" t="s">
        <v>16</v>
      </c>
      <c r="F2" s="138" t="s">
        <v>235</v>
      </c>
      <c r="G2" s="139" t="s">
        <v>232</v>
      </c>
      <c r="H2" s="140" t="s">
        <v>149</v>
      </c>
      <c r="I2" s="34" t="s">
        <v>233</v>
      </c>
      <c r="J2" s="30" t="s">
        <v>234</v>
      </c>
      <c r="K2" s="30" t="s">
        <v>445</v>
      </c>
      <c r="L2" s="30"/>
      <c r="M2" s="30"/>
      <c r="N2" s="39"/>
      <c r="O2" s="24" t="str">
        <f>I2</f>
        <v>Juniori 2021</v>
      </c>
      <c r="P2" s="15" t="str">
        <f>J2</f>
        <v>Belgie 2021</v>
      </c>
      <c r="Q2" s="15" t="str">
        <f>K2</f>
        <v>ME 2021</v>
      </c>
      <c r="R2" s="15">
        <f>L2</f>
        <v>0</v>
      </c>
      <c r="S2" s="15">
        <f t="shared" ref="S2:T2" si="0">M2</f>
        <v>0</v>
      </c>
      <c r="T2" s="33">
        <f t="shared" si="0"/>
        <v>0</v>
      </c>
    </row>
    <row r="3" spans="1:20" ht="14.5" customHeight="1" x14ac:dyDescent="0.25">
      <c r="A3" s="17" t="s">
        <v>450</v>
      </c>
      <c r="B3" s="136">
        <v>772.18806857142863</v>
      </c>
      <c r="C3" s="136">
        <v>803.89187192118231</v>
      </c>
      <c r="D3" s="136">
        <f>MAX(I3:N3)</f>
        <v>795.48845413533843</v>
      </c>
      <c r="E3" s="137">
        <f>B3*0.15+C3*0.25+D3*0.6</f>
        <v>794.09425074721287</v>
      </c>
      <c r="F3" s="137">
        <v>1</v>
      </c>
      <c r="G3" s="137">
        <v>2</v>
      </c>
      <c r="H3" s="141">
        <f>G3-F3</f>
        <v>1</v>
      </c>
      <c r="I3" s="25">
        <f>O3*Bonifikace!B$12</f>
        <v>0</v>
      </c>
      <c r="J3" s="45">
        <f>P3*Bonifikace!C$12</f>
        <v>0</v>
      </c>
      <c r="K3" s="45">
        <f>Q3*Bonifikace!D$12</f>
        <v>795.48845413533843</v>
      </c>
      <c r="L3" s="45">
        <f>R3*Bonifikace!D$12</f>
        <v>0</v>
      </c>
      <c r="M3" s="45">
        <f>S3*Bonifikace!E$12</f>
        <v>0</v>
      </c>
      <c r="N3" s="35">
        <f>T3*Bonifikace!F$12</f>
        <v>0</v>
      </c>
      <c r="Q3" s="44">
        <f>'ME2021'!S27</f>
        <v>654.47368421052636</v>
      </c>
      <c r="S3" s="44"/>
      <c r="T3" s="35"/>
    </row>
    <row r="4" spans="1:20" ht="14.5" customHeight="1" x14ac:dyDescent="0.25">
      <c r="A4" s="17" t="s">
        <v>447</v>
      </c>
      <c r="B4" s="136">
        <v>802.04879075630254</v>
      </c>
      <c r="C4" s="136">
        <v>804.91440886699502</v>
      </c>
      <c r="D4" s="136">
        <f>MAX(I4:N4)</f>
        <v>734.58736781954883</v>
      </c>
      <c r="E4" s="137">
        <f>B4*0.15+C4*0.25+D4*0.6</f>
        <v>762.28834152192348</v>
      </c>
      <c r="F4" s="137">
        <v>2</v>
      </c>
      <c r="G4" s="137">
        <v>3</v>
      </c>
      <c r="H4" s="141">
        <f>G4-F4</f>
        <v>1</v>
      </c>
      <c r="I4" s="25">
        <f>O4*Bonifikace!B$12</f>
        <v>0</v>
      </c>
      <c r="J4" s="45">
        <f>P4*Bonifikace!C$12</f>
        <v>566.01895324675331</v>
      </c>
      <c r="K4" s="45">
        <f>Q4*Bonifikace!D$12</f>
        <v>734.58736781954883</v>
      </c>
      <c r="L4" s="45">
        <f>R4*Bonifikace!D$12</f>
        <v>0</v>
      </c>
      <c r="M4" s="45">
        <f>S4*Bonifikace!E$12</f>
        <v>0</v>
      </c>
      <c r="N4" s="35">
        <f>T4*Bonifikace!F$12</f>
        <v>0</v>
      </c>
      <c r="P4" s="44">
        <f>'MR Belgie 2021'!S74</f>
        <v>465.68181818181819</v>
      </c>
      <c r="Q4" s="44">
        <f>'ME2021'!S51</f>
        <v>604.36842105263156</v>
      </c>
      <c r="S4" s="44"/>
      <c r="T4" s="35"/>
    </row>
    <row r="5" spans="1:20" ht="14.5" customHeight="1" x14ac:dyDescent="0.25">
      <c r="A5" s="17" t="s">
        <v>451</v>
      </c>
      <c r="B5" s="136">
        <v>813.82368114285725</v>
      </c>
      <c r="C5" s="136">
        <v>827.97928571428588</v>
      </c>
      <c r="D5" s="136">
        <f>MAX(I5:N5)</f>
        <v>699.5948318796992</v>
      </c>
      <c r="E5" s="137">
        <f>B5*0.15+C5*0.25+D5*0.6</f>
        <v>748.82527272781954</v>
      </c>
      <c r="F5" s="137">
        <v>3</v>
      </c>
      <c r="G5" s="137">
        <v>1</v>
      </c>
      <c r="H5" s="141">
        <f>G5-F5</f>
        <v>-2</v>
      </c>
      <c r="I5" s="25">
        <f>O5*Bonifikace!B$12</f>
        <v>0</v>
      </c>
      <c r="J5" s="45">
        <f>P5*Bonifikace!C$12</f>
        <v>591.26743168831172</v>
      </c>
      <c r="K5" s="45">
        <f>Q5*Bonifikace!D$12</f>
        <v>699.5948318796992</v>
      </c>
      <c r="L5" s="45">
        <f>R5*Bonifikace!D$12</f>
        <v>0</v>
      </c>
      <c r="M5" s="45">
        <f>S5*Bonifikace!E$12</f>
        <v>0</v>
      </c>
      <c r="N5" s="35">
        <f>T5*Bonifikace!F$12</f>
        <v>0</v>
      </c>
      <c r="P5" s="44">
        <f>'MR Belgie 2021'!S65</f>
        <v>486.45454545454544</v>
      </c>
      <c r="Q5" s="44">
        <f>'ME2021'!S67</f>
        <v>575.57894736842104</v>
      </c>
      <c r="S5" s="44"/>
      <c r="T5" s="35"/>
    </row>
    <row r="6" spans="1:20" s="142" customFormat="1" ht="14.5" customHeight="1" x14ac:dyDescent="0.25">
      <c r="A6" s="17" t="s">
        <v>452</v>
      </c>
      <c r="B6" s="136">
        <v>901.11952470588233</v>
      </c>
      <c r="C6" s="136">
        <v>675.75761904761907</v>
      </c>
      <c r="D6" s="136">
        <f>MAX(I6:N6)</f>
        <v>584.25380390977443</v>
      </c>
      <c r="E6" s="137">
        <f>B6*0.15+C6*0.25+D6*0.6</f>
        <v>654.65961581365173</v>
      </c>
      <c r="F6" s="137">
        <v>4</v>
      </c>
      <c r="G6" s="137">
        <v>5</v>
      </c>
      <c r="H6" s="141">
        <f>G6-F6</f>
        <v>1</v>
      </c>
      <c r="I6" s="25">
        <f>O6*Bonifikace!B$12</f>
        <v>0</v>
      </c>
      <c r="J6" s="45">
        <f>P6*Bonifikace!C$12</f>
        <v>0</v>
      </c>
      <c r="K6" s="45">
        <f>Q6*Bonifikace!D$12</f>
        <v>584.25380390977443</v>
      </c>
      <c r="L6" s="45">
        <f>R6*Bonifikace!D$12</f>
        <v>0</v>
      </c>
      <c r="M6" s="45">
        <f>S6*Bonifikace!E$12</f>
        <v>0</v>
      </c>
      <c r="N6" s="35">
        <f>T6*Bonifikace!F$12</f>
        <v>0</v>
      </c>
      <c r="O6" s="26"/>
      <c r="P6" s="40"/>
      <c r="Q6" s="44">
        <f>'ME2021'!S109</f>
        <v>480.68421052631578</v>
      </c>
      <c r="R6" s="44"/>
      <c r="S6" s="23"/>
      <c r="T6" s="36"/>
    </row>
    <row r="7" spans="1:20" ht="14.5" customHeight="1" x14ac:dyDescent="0.25">
      <c r="A7" s="17" t="s">
        <v>448</v>
      </c>
      <c r="B7" s="136">
        <v>654.68118857142861</v>
      </c>
      <c r="C7" s="136">
        <v>687.74609591208798</v>
      </c>
      <c r="D7" s="136">
        <f>MAX(I7:N7)</f>
        <v>618.7282153846154</v>
      </c>
      <c r="E7" s="137">
        <f>B7*0.15+C7*0.25+D7*0.6</f>
        <v>641.37563149450557</v>
      </c>
      <c r="F7" s="137">
        <v>5</v>
      </c>
      <c r="G7" s="137">
        <v>7</v>
      </c>
      <c r="H7" s="141">
        <f>G7-F7</f>
        <v>2</v>
      </c>
      <c r="I7" s="25">
        <f>O7*Bonifikace!B$12</f>
        <v>618.7282153846154</v>
      </c>
      <c r="J7" s="45">
        <f>P7*Bonifikace!C$12</f>
        <v>0</v>
      </c>
      <c r="K7" s="45">
        <f>Q7*Bonifikace!D$12</f>
        <v>0</v>
      </c>
      <c r="L7" s="45">
        <f>R7*Bonifikace!D$12</f>
        <v>0</v>
      </c>
      <c r="M7" s="45">
        <f>S7*Bonifikace!E$12</f>
        <v>0</v>
      </c>
      <c r="N7" s="35">
        <f>T7*Bonifikace!F$12</f>
        <v>0</v>
      </c>
      <c r="O7" s="25">
        <f>'Juniori 2021'!S49</f>
        <v>552.30769230769226</v>
      </c>
      <c r="T7" s="143"/>
    </row>
    <row r="8" spans="1:20" ht="14.5" customHeight="1" x14ac:dyDescent="0.25">
      <c r="A8" s="17" t="s">
        <v>449</v>
      </c>
      <c r="B8" s="136">
        <v>820.44982285714286</v>
      </c>
      <c r="C8" s="136">
        <v>655.41502944395609</v>
      </c>
      <c r="D8" s="144">
        <f>C8*0.9</f>
        <v>589.87352649956051</v>
      </c>
      <c r="E8" s="137">
        <f>B8*0.15+C8*0.25+D8*0.6</f>
        <v>640.84534668929678</v>
      </c>
      <c r="F8" s="137">
        <v>6</v>
      </c>
      <c r="G8" s="137">
        <v>6</v>
      </c>
      <c r="H8" s="141">
        <f>G8-F8</f>
        <v>0</v>
      </c>
      <c r="I8" s="25">
        <f>O8*Bonifikace!B$12</f>
        <v>0</v>
      </c>
      <c r="J8" s="45">
        <f>P8*Bonifikace!C$12</f>
        <v>0</v>
      </c>
      <c r="K8" s="45">
        <f>Q8*Bonifikace!D$12</f>
        <v>0</v>
      </c>
      <c r="L8" s="45">
        <f>R8*Bonifikace!D$12</f>
        <v>0</v>
      </c>
      <c r="M8" s="45">
        <f>S8*Bonifikace!E$12</f>
        <v>0</v>
      </c>
      <c r="N8" s="35">
        <f>T8*Bonifikace!F$12</f>
        <v>0</v>
      </c>
    </row>
    <row r="9" spans="1:20" ht="14.5" customHeight="1" x14ac:dyDescent="0.25">
      <c r="A9" s="17" t="s">
        <v>453</v>
      </c>
      <c r="B9" s="136">
        <v>834.72741714285712</v>
      </c>
      <c r="C9" s="136">
        <v>739.85205012527467</v>
      </c>
      <c r="D9" s="136">
        <f t="shared" ref="D9:D14" si="1">MAX(I9:N9)</f>
        <v>492.64628751879701</v>
      </c>
      <c r="E9" s="137">
        <f t="shared" ref="E9" si="2">B9*0.15+C9*0.25+D9*0.6</f>
        <v>605.75989761402548</v>
      </c>
      <c r="F9" s="137">
        <v>7</v>
      </c>
      <c r="G9" s="137">
        <v>4</v>
      </c>
      <c r="H9" s="141">
        <f t="shared" ref="H9:H12" si="3">G9-F9</f>
        <v>-3</v>
      </c>
      <c r="I9" s="25">
        <f>O9*Bonifikace!B$12</f>
        <v>0</v>
      </c>
      <c r="J9" s="45">
        <f>P9*Bonifikace!C$12</f>
        <v>0</v>
      </c>
      <c r="K9" s="45">
        <f>Q9*Bonifikace!D$12</f>
        <v>492.64628751879701</v>
      </c>
      <c r="L9" s="45">
        <f>R9*Bonifikace!D$12</f>
        <v>0</v>
      </c>
      <c r="M9" s="45">
        <f>S9*Bonifikace!E$12</f>
        <v>0</v>
      </c>
      <c r="N9" s="35">
        <f>T9*Bonifikace!F$12</f>
        <v>0</v>
      </c>
      <c r="Q9" s="44">
        <f>'ME2021'!S131</f>
        <v>405.31578947368422</v>
      </c>
      <c r="S9" s="44"/>
      <c r="T9" s="35"/>
    </row>
    <row r="10" spans="1:20" ht="14.5" customHeight="1" x14ac:dyDescent="0.25">
      <c r="A10" s="17" t="s">
        <v>454</v>
      </c>
      <c r="B10" s="136">
        <v>545.97010352941174</v>
      </c>
      <c r="C10" s="136">
        <v>566.77803260439566</v>
      </c>
      <c r="D10" s="136">
        <f>MAX(I10:N10)</f>
        <v>597.0124061538462</v>
      </c>
      <c r="E10" s="137">
        <f>B10*0.15+C10*0.25+D10*0.6</f>
        <v>581.79746737281835</v>
      </c>
      <c r="F10" s="137">
        <v>8</v>
      </c>
      <c r="G10" s="137">
        <v>10</v>
      </c>
      <c r="H10" s="141">
        <f>G10-F10</f>
        <v>2</v>
      </c>
      <c r="I10" s="25">
        <f>O10*Bonifikace!B$12</f>
        <v>597.0124061538462</v>
      </c>
      <c r="J10" s="45">
        <f>P10*Bonifikace!C$12</f>
        <v>505.79829350649351</v>
      </c>
      <c r="K10" s="45">
        <f>Q10*Bonifikace!D$12</f>
        <v>0</v>
      </c>
      <c r="L10" s="45">
        <f>R10*Bonifikace!D$12</f>
        <v>0</v>
      </c>
      <c r="M10" s="45">
        <f>S10*Bonifikace!E$12</f>
        <v>0</v>
      </c>
      <c r="N10" s="35">
        <f>T10*Bonifikace!F$12</f>
        <v>0</v>
      </c>
      <c r="O10" s="25">
        <f>'Juniori 2021'!S61</f>
        <v>532.92307692307691</v>
      </c>
      <c r="P10" s="44">
        <f>'MR Belgie 2021'!S80</f>
        <v>416.13636363636363</v>
      </c>
      <c r="T10" s="35"/>
    </row>
    <row r="11" spans="1:20" ht="14.5" customHeight="1" x14ac:dyDescent="0.25">
      <c r="A11" s="17" t="s">
        <v>455</v>
      </c>
      <c r="B11" s="136">
        <v>754.06939142857141</v>
      </c>
      <c r="C11" s="136">
        <v>587.65642857142859</v>
      </c>
      <c r="D11" s="144">
        <f>C11*0.9</f>
        <v>528.8907857142857</v>
      </c>
      <c r="E11" s="137">
        <f t="shared" ref="E11" si="4">B11*0.15+C11*0.25+D11*0.6</f>
        <v>577.35898728571431</v>
      </c>
      <c r="F11" s="137">
        <v>9</v>
      </c>
      <c r="G11" s="137">
        <v>9</v>
      </c>
      <c r="H11" s="141">
        <f t="shared" si="3"/>
        <v>0</v>
      </c>
      <c r="I11" s="25">
        <f>O11*Bonifikace!B$12</f>
        <v>0</v>
      </c>
      <c r="J11" s="45">
        <f>P11*Bonifikace!C$12</f>
        <v>0</v>
      </c>
      <c r="K11" s="45">
        <f>Q11*Bonifikace!D$12</f>
        <v>0</v>
      </c>
      <c r="L11" s="45">
        <f>R11*Bonifikace!D$12</f>
        <v>0</v>
      </c>
      <c r="M11" s="45">
        <f>S11*Bonifikace!E$12</f>
        <v>0</v>
      </c>
      <c r="N11" s="35">
        <f>T11*Bonifikace!F$12</f>
        <v>0</v>
      </c>
      <c r="S11" s="44"/>
      <c r="T11" s="35"/>
    </row>
    <row r="12" spans="1:20" ht="14.5" customHeight="1" x14ac:dyDescent="0.25">
      <c r="A12" s="17" t="s">
        <v>456</v>
      </c>
      <c r="B12" s="136">
        <v>0</v>
      </c>
      <c r="C12" s="136">
        <v>463.17862070109891</v>
      </c>
      <c r="D12" s="136">
        <f t="shared" si="1"/>
        <v>621.27034384615388</v>
      </c>
      <c r="E12" s="137">
        <f t="shared" ref="E12" si="5">B12*0.15+C12*0.25+D12*0.6</f>
        <v>488.55686148296707</v>
      </c>
      <c r="F12" s="137">
        <v>10</v>
      </c>
      <c r="G12" s="137">
        <v>14</v>
      </c>
      <c r="H12" s="141">
        <f t="shared" si="3"/>
        <v>4</v>
      </c>
      <c r="I12" s="25">
        <f>O12*Bonifikace!B$12</f>
        <v>621.27034384615388</v>
      </c>
      <c r="J12" s="45">
        <f>P12*Bonifikace!C$12</f>
        <v>0</v>
      </c>
      <c r="K12" s="45">
        <f>Q12*Bonifikace!D$12</f>
        <v>0</v>
      </c>
      <c r="L12" s="45">
        <f>R12*Bonifikace!D$12</f>
        <v>0</v>
      </c>
      <c r="M12" s="45">
        <f>S12*Bonifikace!E$12</f>
        <v>0</v>
      </c>
      <c r="N12" s="35">
        <f>T12*Bonifikace!F$12</f>
        <v>0</v>
      </c>
      <c r="O12" s="25">
        <f>'Juniori 2021'!S46</f>
        <v>554.57692307692309</v>
      </c>
    </row>
    <row r="13" spans="1:20" ht="14.5" customHeight="1" x14ac:dyDescent="0.25">
      <c r="A13" s="17" t="s">
        <v>457</v>
      </c>
      <c r="B13" s="136">
        <v>0</v>
      </c>
      <c r="C13" s="136">
        <v>437.80376474505493</v>
      </c>
      <c r="D13" s="144">
        <f>C13*0.9</f>
        <v>394.02338827054945</v>
      </c>
      <c r="E13" s="137">
        <f>B13*0.15+C13*0.25+D13*0.6</f>
        <v>345.86497414859338</v>
      </c>
      <c r="F13" s="137">
        <v>11</v>
      </c>
      <c r="G13" s="137">
        <v>15</v>
      </c>
      <c r="H13" s="141">
        <f>G13-F13</f>
        <v>4</v>
      </c>
      <c r="I13" s="25">
        <f>O13*Bonifikace!B$12</f>
        <v>0</v>
      </c>
      <c r="J13" s="45">
        <f>P13*Bonifikace!C$12</f>
        <v>0</v>
      </c>
      <c r="K13" s="45">
        <f>Q13*Bonifikace!D$12</f>
        <v>0</v>
      </c>
      <c r="L13" s="45">
        <f>R13*Bonifikace!D$12</f>
        <v>0</v>
      </c>
      <c r="M13" s="45">
        <f>S13*Bonifikace!E$12</f>
        <v>0</v>
      </c>
      <c r="N13" s="35">
        <f>T13*Bonifikace!F$12</f>
        <v>0</v>
      </c>
    </row>
    <row r="14" spans="1:20" ht="14.5" customHeight="1" x14ac:dyDescent="0.25">
      <c r="A14" s="17" t="s">
        <v>444</v>
      </c>
      <c r="B14" s="136">
        <v>0</v>
      </c>
      <c r="C14" s="136">
        <v>0</v>
      </c>
      <c r="D14" s="136">
        <f t="shared" si="1"/>
        <v>375.97649076923079</v>
      </c>
      <c r="E14" s="137">
        <f t="shared" ref="E14" si="6">B14*0.15+C14*0.25+D14*0.6</f>
        <v>225.58589446153846</v>
      </c>
      <c r="F14" s="137">
        <v>12</v>
      </c>
      <c r="G14" s="137" t="s">
        <v>446</v>
      </c>
      <c r="H14" s="141" t="s">
        <v>446</v>
      </c>
      <c r="I14" s="25">
        <f>O14*Bonifikace!B$12</f>
        <v>375.97649076923079</v>
      </c>
      <c r="J14" s="45">
        <f>P14*Bonifikace!C$12</f>
        <v>0</v>
      </c>
      <c r="K14" s="45">
        <f>Q14*Bonifikace!D$12</f>
        <v>0</v>
      </c>
      <c r="L14" s="45">
        <f>R14*Bonifikace!D$12</f>
        <v>0</v>
      </c>
      <c r="M14" s="45">
        <f>S14*Bonifikace!E$12</f>
        <v>0</v>
      </c>
      <c r="N14" s="35">
        <f>T14*Bonifikace!F$12</f>
        <v>0</v>
      </c>
      <c r="O14" s="25">
        <f>'Juniori 2021'!S130</f>
        <v>335.61538461538464</v>
      </c>
      <c r="P14" s="21"/>
      <c r="Q14" s="21"/>
      <c r="R14" s="21"/>
      <c r="S14" s="146"/>
    </row>
    <row r="16" spans="1:20" ht="14.5" x14ac:dyDescent="0.25">
      <c r="A16" s="147"/>
      <c r="B16" s="18"/>
      <c r="C16" s="136"/>
      <c r="D16" s="136"/>
      <c r="E16" s="148"/>
      <c r="F16" s="148"/>
      <c r="G16" s="13"/>
      <c r="H16" s="13"/>
      <c r="O16" s="150"/>
      <c r="P16" s="21"/>
      <c r="Q16" s="21"/>
      <c r="R16" s="21"/>
      <c r="S16" s="146"/>
    </row>
    <row r="17" spans="1:19" ht="14.5" x14ac:dyDescent="0.25">
      <c r="A17" s="147"/>
      <c r="B17" s="18"/>
      <c r="C17" s="136"/>
      <c r="D17" s="136"/>
      <c r="E17" s="148"/>
      <c r="F17" s="148"/>
      <c r="G17" s="13"/>
      <c r="H17" s="13"/>
      <c r="O17" s="150"/>
      <c r="P17" s="21"/>
      <c r="Q17" s="21"/>
      <c r="R17" s="21"/>
      <c r="S17" s="146"/>
    </row>
    <row r="18" spans="1:19" ht="14.5" x14ac:dyDescent="0.25">
      <c r="A18" s="147"/>
      <c r="B18" s="18"/>
      <c r="C18" s="136"/>
      <c r="D18" s="136"/>
      <c r="E18" s="151"/>
      <c r="F18" s="151"/>
      <c r="G18" s="146"/>
      <c r="H18" s="13"/>
      <c r="O18" s="150"/>
      <c r="P18" s="21"/>
      <c r="Q18" s="21"/>
      <c r="R18" s="21"/>
      <c r="S18" s="146"/>
    </row>
    <row r="19" spans="1:19" ht="14.5" x14ac:dyDescent="0.25">
      <c r="A19" s="147"/>
      <c r="B19" s="18"/>
      <c r="C19" s="136"/>
      <c r="D19" s="136"/>
      <c r="E19" s="151"/>
      <c r="F19" s="151"/>
      <c r="G19" s="146"/>
      <c r="H19" s="13"/>
      <c r="O19" s="150"/>
      <c r="P19" s="21"/>
      <c r="Q19" s="21"/>
      <c r="R19" s="21"/>
      <c r="S19" s="146"/>
    </row>
    <row r="20" spans="1:19" ht="14.5" x14ac:dyDescent="0.25">
      <c r="A20" s="147"/>
      <c r="B20" s="18"/>
      <c r="C20" s="144"/>
      <c r="D20" s="136"/>
      <c r="E20" s="151"/>
      <c r="F20" s="151"/>
      <c r="G20" s="146"/>
      <c r="H20" s="13"/>
      <c r="O20" s="150"/>
      <c r="P20" s="21"/>
      <c r="Q20" s="21"/>
      <c r="R20" s="21"/>
      <c r="S20" s="146"/>
    </row>
    <row r="21" spans="1:19" ht="14.5" x14ac:dyDescent="0.25">
      <c r="A21" s="147"/>
      <c r="B21" s="18"/>
      <c r="C21" s="136"/>
      <c r="D21" s="144"/>
      <c r="E21" s="151"/>
      <c r="F21" s="151"/>
      <c r="G21" s="146"/>
      <c r="H21" s="13"/>
      <c r="O21" s="150"/>
      <c r="P21" s="21"/>
      <c r="Q21" s="21"/>
      <c r="R21" s="21"/>
      <c r="S21" s="146"/>
    </row>
    <row r="22" spans="1:19" ht="14.5" x14ac:dyDescent="0.25">
      <c r="A22" s="147"/>
      <c r="C22" s="136"/>
      <c r="D22" s="144"/>
      <c r="E22" s="151"/>
      <c r="F22" s="151"/>
      <c r="G22" s="146"/>
      <c r="O22" s="150"/>
      <c r="P22" s="21"/>
      <c r="Q22" s="21"/>
      <c r="R22" s="21"/>
      <c r="S22" s="146"/>
    </row>
    <row r="23" spans="1:19" ht="14.5" x14ac:dyDescent="0.25">
      <c r="A23" s="147"/>
      <c r="C23" s="136"/>
      <c r="D23" s="144"/>
      <c r="E23" s="151"/>
      <c r="F23" s="151"/>
      <c r="G23" s="146"/>
      <c r="O23" s="150"/>
      <c r="P23" s="21"/>
      <c r="Q23" s="21"/>
      <c r="R23" s="21"/>
      <c r="S23" s="146"/>
    </row>
    <row r="24" spans="1:19" ht="14.5" x14ac:dyDescent="0.25">
      <c r="A24" s="147"/>
      <c r="C24" s="144"/>
      <c r="D24" s="136"/>
      <c r="E24" s="151"/>
      <c r="F24" s="151"/>
      <c r="G24" s="146"/>
      <c r="O24" s="150"/>
      <c r="P24" s="21"/>
      <c r="Q24" s="21"/>
      <c r="R24" s="21"/>
      <c r="S24" s="146"/>
    </row>
    <row r="25" spans="1:19" ht="14.5" x14ac:dyDescent="0.25">
      <c r="A25" s="147"/>
      <c r="C25" s="136"/>
      <c r="D25" s="136"/>
      <c r="E25" s="151"/>
      <c r="F25" s="151"/>
      <c r="G25" s="146"/>
      <c r="O25" s="150"/>
      <c r="P25" s="21"/>
      <c r="Q25" s="21"/>
      <c r="R25" s="21"/>
      <c r="S25" s="146"/>
    </row>
    <row r="26" spans="1:19" ht="14.5" x14ac:dyDescent="0.25">
      <c r="C26" s="144"/>
      <c r="D26" s="144"/>
      <c r="E26" s="151"/>
      <c r="F26" s="151"/>
      <c r="G26" s="146"/>
    </row>
    <row r="27" spans="1:19" ht="14.5" x14ac:dyDescent="0.25">
      <c r="C27" s="144"/>
      <c r="D27" s="144"/>
      <c r="E27" s="151"/>
      <c r="F27" s="151"/>
      <c r="G27" s="146"/>
    </row>
    <row r="28" spans="1:19" ht="14.5" x14ac:dyDescent="0.25">
      <c r="C28" s="136"/>
      <c r="D28" s="136"/>
      <c r="E28" s="151"/>
      <c r="F28" s="151"/>
      <c r="G28" s="146"/>
    </row>
    <row r="29" spans="1:19" ht="14.5" x14ac:dyDescent="0.25">
      <c r="C29" s="136"/>
      <c r="D29" s="144"/>
      <c r="E29" s="151"/>
      <c r="F29" s="151"/>
      <c r="G29" s="146"/>
    </row>
    <row r="30" spans="1:19" x14ac:dyDescent="0.25">
      <c r="C30" s="136"/>
      <c r="D30" s="144"/>
    </row>
    <row r="31" spans="1:19" x14ac:dyDescent="0.25">
      <c r="C31" s="144"/>
      <c r="D31" s="144"/>
    </row>
  </sheetData>
  <mergeCells count="2">
    <mergeCell ref="I1:N1"/>
    <mergeCell ref="O1:T1"/>
  </mergeCells>
  <conditionalFormatting sqref="H3:H13"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H16:H1048576 H1:H13">
    <cfRule type="cellIs" dxfId="3" priority="5" operator="equal">
      <formula>0</formula>
    </cfRule>
    <cfRule type="cellIs" priority="6" operator="equal">
      <formula>0</formula>
    </cfRule>
  </conditionalFormatting>
  <conditionalFormatting sqref="H14">
    <cfRule type="cellIs" dxfId="2" priority="3" operator="lessThan">
      <formula>0</formula>
    </cfRule>
    <cfRule type="cellIs" dxfId="1" priority="4" operator="greaterThan">
      <formula>0</formula>
    </cfRule>
  </conditionalFormatting>
  <conditionalFormatting sqref="H14">
    <cfRule type="cellIs" dxfId="0" priority="1" operator="equal">
      <formula>0</formula>
    </cfRule>
    <cfRule type="cellIs" priority="2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4"/>
  <sheetViews>
    <sheetView zoomScale="115" zoomScaleNormal="115" workbookViewId="0">
      <pane xSplit="5" ySplit="1" topLeftCell="F86" activePane="bottomRight" state="frozen"/>
      <selection pane="topRight" activeCell="F1" sqref="F1"/>
      <selection pane="bottomLeft" activeCell="A2" sqref="A2"/>
      <selection pane="bottomRight" activeCell="H104" sqref="H104"/>
    </sheetView>
  </sheetViews>
  <sheetFormatPr defaultColWidth="8.81640625" defaultRowHeight="12.5" x14ac:dyDescent="0.25"/>
  <cols>
    <col min="1" max="1" width="5.81640625" style="28" customWidth="1"/>
    <col min="2" max="2" width="13.26953125" style="28" bestFit="1" customWidth="1"/>
    <col min="3" max="3" width="16.453125" style="28" customWidth="1"/>
    <col min="4" max="4" width="8.54296875" style="28" customWidth="1"/>
    <col min="5" max="5" width="8.453125" style="29" bestFit="1" customWidth="1"/>
    <col min="6" max="6" width="16.26953125" style="9" bestFit="1" customWidth="1"/>
    <col min="7" max="7" width="14.26953125" style="9" bestFit="1" customWidth="1"/>
    <col min="8" max="8" width="14.26953125" style="9" customWidth="1"/>
    <col min="9" max="9" width="14.1796875" style="9" bestFit="1" customWidth="1"/>
    <col min="10" max="10" width="16.54296875" style="9" bestFit="1" customWidth="1"/>
    <col min="11" max="16384" width="8.81640625" style="14"/>
  </cols>
  <sheetData>
    <row r="1" spans="1:11" ht="13.5" thickBot="1" x14ac:dyDescent="0.3">
      <c r="A1" s="19" t="s">
        <v>99</v>
      </c>
      <c r="B1" s="20" t="s">
        <v>151</v>
      </c>
      <c r="C1" s="20" t="s">
        <v>152</v>
      </c>
      <c r="D1" s="20" t="s">
        <v>153</v>
      </c>
      <c r="E1" s="41" t="s">
        <v>154</v>
      </c>
      <c r="F1" s="37" t="str">
        <f>'RANKLIST 2021'!I2</f>
        <v>Juniori 2021</v>
      </c>
      <c r="G1" s="37" t="str">
        <f>'RANKLIST 2021'!J2</f>
        <v>Belgie 2021</v>
      </c>
      <c r="H1" s="37" t="str">
        <f>'RANKLIST 2021'!K2</f>
        <v>ME 2021</v>
      </c>
      <c r="I1" s="37">
        <f>'RANKLIST 2021'!L2</f>
        <v>0</v>
      </c>
      <c r="J1" s="37">
        <f>'RANKLIST 2021'!M2</f>
        <v>0</v>
      </c>
      <c r="K1" s="37">
        <f>'RANKLIST 2021'!N2</f>
        <v>0</v>
      </c>
    </row>
    <row r="2" spans="1:11" x14ac:dyDescent="0.25">
      <c r="A2" s="22">
        <v>1</v>
      </c>
      <c r="B2" s="22" t="s">
        <v>30</v>
      </c>
      <c r="C2" s="22" t="s">
        <v>31</v>
      </c>
      <c r="D2" s="22" t="s">
        <v>32</v>
      </c>
      <c r="E2" s="42">
        <v>1000</v>
      </c>
      <c r="F2" s="31"/>
      <c r="G2" s="31"/>
      <c r="H2" s="1"/>
      <c r="I2" s="1"/>
      <c r="J2" s="1"/>
    </row>
    <row r="3" spans="1:11" x14ac:dyDescent="0.25">
      <c r="A3" s="22">
        <v>2</v>
      </c>
      <c r="B3" s="22" t="s">
        <v>20</v>
      </c>
      <c r="C3" s="22" t="s">
        <v>111</v>
      </c>
      <c r="D3" s="22" t="s">
        <v>35</v>
      </c>
      <c r="E3" s="42">
        <v>949.73</v>
      </c>
      <c r="F3" s="1"/>
      <c r="G3" s="1"/>
      <c r="H3" s="31"/>
      <c r="I3" s="1"/>
      <c r="J3" s="1"/>
    </row>
    <row r="4" spans="1:11" x14ac:dyDescent="0.25">
      <c r="A4" s="22">
        <v>3</v>
      </c>
      <c r="B4" s="22" t="s">
        <v>155</v>
      </c>
      <c r="C4" s="22" t="s">
        <v>156</v>
      </c>
      <c r="D4" s="22" t="s">
        <v>0</v>
      </c>
      <c r="E4" s="42">
        <v>947.72</v>
      </c>
      <c r="F4" s="1"/>
      <c r="G4" s="1"/>
      <c r="H4" s="31"/>
      <c r="I4" s="1"/>
      <c r="J4" s="1"/>
    </row>
    <row r="5" spans="1:11" x14ac:dyDescent="0.25">
      <c r="A5" s="22">
        <v>4</v>
      </c>
      <c r="B5" s="22" t="s">
        <v>39</v>
      </c>
      <c r="C5" s="22" t="s">
        <v>40</v>
      </c>
      <c r="D5" s="22" t="s">
        <v>41</v>
      </c>
      <c r="E5" s="42">
        <v>933.01</v>
      </c>
      <c r="F5" s="1"/>
      <c r="G5" s="1"/>
      <c r="H5" s="1"/>
      <c r="I5" s="12"/>
      <c r="J5" s="1"/>
    </row>
    <row r="6" spans="1:11" x14ac:dyDescent="0.25">
      <c r="A6" s="22">
        <v>5</v>
      </c>
      <c r="B6" s="22" t="s">
        <v>58</v>
      </c>
      <c r="C6" s="22" t="s">
        <v>48</v>
      </c>
      <c r="D6" s="22" t="s">
        <v>38</v>
      </c>
      <c r="E6" s="42">
        <v>930.21</v>
      </c>
      <c r="F6" s="31"/>
      <c r="G6" s="1"/>
      <c r="H6" s="31"/>
      <c r="I6" s="1"/>
      <c r="J6" s="1"/>
    </row>
    <row r="7" spans="1:11" x14ac:dyDescent="0.25">
      <c r="A7" s="22">
        <v>6</v>
      </c>
      <c r="B7" s="22" t="s">
        <v>27</v>
      </c>
      <c r="C7" s="22" t="s">
        <v>28</v>
      </c>
      <c r="D7" s="22" t="s">
        <v>29</v>
      </c>
      <c r="E7" s="42">
        <v>915.95</v>
      </c>
      <c r="F7" s="1"/>
      <c r="G7" s="1"/>
      <c r="H7" s="1"/>
      <c r="I7" s="1"/>
      <c r="J7" s="1"/>
    </row>
    <row r="8" spans="1:11" x14ac:dyDescent="0.25">
      <c r="A8" s="22">
        <v>7</v>
      </c>
      <c r="B8" s="22" t="s">
        <v>157</v>
      </c>
      <c r="C8" s="22" t="s">
        <v>61</v>
      </c>
      <c r="D8" s="22" t="s">
        <v>22</v>
      </c>
      <c r="E8" s="42">
        <v>913</v>
      </c>
      <c r="F8" s="1"/>
      <c r="G8" s="31"/>
      <c r="H8" s="31"/>
      <c r="I8" s="1"/>
      <c r="J8" s="1"/>
    </row>
    <row r="9" spans="1:11" ht="14.5" x14ac:dyDescent="0.35">
      <c r="A9" s="22">
        <v>8</v>
      </c>
      <c r="B9" s="22" t="s">
        <v>49</v>
      </c>
      <c r="C9" s="22" t="s">
        <v>50</v>
      </c>
      <c r="D9" s="22" t="s">
        <v>51</v>
      </c>
      <c r="E9" s="42">
        <v>890.18</v>
      </c>
      <c r="F9" s="1"/>
      <c r="G9" s="16"/>
      <c r="H9" s="16"/>
      <c r="I9" s="1"/>
      <c r="J9" s="1"/>
    </row>
    <row r="10" spans="1:11" x14ac:dyDescent="0.25">
      <c r="A10" s="22">
        <v>9</v>
      </c>
      <c r="B10" s="22" t="s">
        <v>67</v>
      </c>
      <c r="C10" s="22" t="s">
        <v>50</v>
      </c>
      <c r="D10" s="22" t="s">
        <v>51</v>
      </c>
      <c r="E10" s="42">
        <v>888.63</v>
      </c>
      <c r="F10" s="1"/>
      <c r="G10" s="1"/>
      <c r="H10" s="1"/>
      <c r="I10" s="1"/>
      <c r="J10" s="1"/>
    </row>
    <row r="11" spans="1:11" x14ac:dyDescent="0.25">
      <c r="A11" s="22">
        <v>10</v>
      </c>
      <c r="B11" s="22" t="s">
        <v>138</v>
      </c>
      <c r="C11" s="22" t="s">
        <v>139</v>
      </c>
      <c r="D11" s="22" t="s">
        <v>32</v>
      </c>
      <c r="E11" s="42">
        <v>875.57</v>
      </c>
      <c r="F11" s="1"/>
      <c r="G11" s="1"/>
      <c r="H11" s="31"/>
      <c r="I11" s="1"/>
      <c r="J11" s="1"/>
    </row>
    <row r="12" spans="1:11" x14ac:dyDescent="0.25">
      <c r="A12" s="22">
        <v>11</v>
      </c>
      <c r="B12" s="22" t="s">
        <v>47</v>
      </c>
      <c r="C12" s="22" t="s">
        <v>48</v>
      </c>
      <c r="D12" s="22" t="s">
        <v>38</v>
      </c>
      <c r="E12" s="42">
        <v>866.1</v>
      </c>
      <c r="F12" s="1"/>
      <c r="G12" s="1"/>
      <c r="H12" s="31"/>
      <c r="I12" s="1"/>
      <c r="J12" s="1"/>
    </row>
    <row r="13" spans="1:11" x14ac:dyDescent="0.25">
      <c r="A13" s="22">
        <v>12</v>
      </c>
      <c r="B13" s="22" t="s">
        <v>45</v>
      </c>
      <c r="C13" s="22" t="s">
        <v>46</v>
      </c>
      <c r="D13" s="22" t="s">
        <v>0</v>
      </c>
      <c r="E13" s="42">
        <v>862.87</v>
      </c>
      <c r="F13" s="1"/>
      <c r="G13" s="1"/>
      <c r="H13" s="1"/>
      <c r="I13" s="1"/>
      <c r="J13" s="12"/>
    </row>
    <row r="14" spans="1:11" x14ac:dyDescent="0.25">
      <c r="A14" s="22">
        <v>13</v>
      </c>
      <c r="B14" s="22" t="s">
        <v>127</v>
      </c>
      <c r="C14" s="22" t="s">
        <v>140</v>
      </c>
      <c r="D14" s="22" t="s">
        <v>41</v>
      </c>
      <c r="E14" s="42">
        <v>862.34</v>
      </c>
      <c r="F14" s="1"/>
      <c r="G14" s="1"/>
      <c r="H14" s="31"/>
      <c r="I14" s="1"/>
      <c r="J14" s="1"/>
    </row>
    <row r="15" spans="1:11" x14ac:dyDescent="0.25">
      <c r="A15" s="22">
        <v>14</v>
      </c>
      <c r="B15" s="22" t="s">
        <v>20</v>
      </c>
      <c r="C15" s="22" t="s">
        <v>64</v>
      </c>
      <c r="D15" s="22" t="s">
        <v>32</v>
      </c>
      <c r="E15" s="42">
        <v>860.19</v>
      </c>
      <c r="F15" s="12"/>
      <c r="G15" s="1"/>
      <c r="H15" s="1"/>
      <c r="I15" s="1"/>
      <c r="J15" s="1"/>
    </row>
    <row r="16" spans="1:11" x14ac:dyDescent="0.25">
      <c r="A16" s="22">
        <v>15</v>
      </c>
      <c r="B16" s="22" t="s">
        <v>33</v>
      </c>
      <c r="C16" s="22" t="s">
        <v>34</v>
      </c>
      <c r="D16" s="22" t="s">
        <v>35</v>
      </c>
      <c r="E16" s="42">
        <v>859.58</v>
      </c>
      <c r="F16" s="1"/>
      <c r="G16" s="12"/>
      <c r="H16" s="12"/>
      <c r="I16" s="1"/>
      <c r="J16" s="1"/>
    </row>
    <row r="17" spans="1:10" x14ac:dyDescent="0.25">
      <c r="A17" s="22">
        <v>16</v>
      </c>
      <c r="B17" s="22" t="s">
        <v>100</v>
      </c>
      <c r="C17" s="22" t="s">
        <v>101</v>
      </c>
      <c r="D17" s="22" t="s">
        <v>102</v>
      </c>
      <c r="E17" s="42">
        <v>846.74</v>
      </c>
      <c r="F17" s="1"/>
      <c r="G17" s="31"/>
      <c r="H17" s="31"/>
      <c r="I17" s="1"/>
      <c r="J17" s="1"/>
    </row>
    <row r="18" spans="1:10" x14ac:dyDescent="0.25">
      <c r="A18" s="22">
        <v>17</v>
      </c>
      <c r="B18" s="22" t="s">
        <v>36</v>
      </c>
      <c r="C18" s="22" t="s">
        <v>37</v>
      </c>
      <c r="D18" s="22" t="s">
        <v>38</v>
      </c>
      <c r="E18" s="42">
        <v>845.27</v>
      </c>
      <c r="F18" s="1"/>
      <c r="G18" s="31"/>
      <c r="H18" s="31"/>
      <c r="I18" s="1"/>
      <c r="J18" s="1"/>
    </row>
    <row r="19" spans="1:10" x14ac:dyDescent="0.25">
      <c r="A19" s="22">
        <v>18</v>
      </c>
      <c r="B19" s="22" t="s">
        <v>75</v>
      </c>
      <c r="C19" s="22" t="s">
        <v>76</v>
      </c>
      <c r="D19" s="22" t="s">
        <v>32</v>
      </c>
      <c r="E19" s="42">
        <v>827.49</v>
      </c>
      <c r="F19" s="1"/>
      <c r="G19" s="1"/>
      <c r="H19" s="1"/>
      <c r="I19" s="1"/>
      <c r="J19" s="1"/>
    </row>
    <row r="20" spans="1:10" x14ac:dyDescent="0.25">
      <c r="A20" s="22">
        <v>19</v>
      </c>
      <c r="B20" s="22" t="s">
        <v>87</v>
      </c>
      <c r="C20" s="22" t="s">
        <v>53</v>
      </c>
      <c r="D20" s="22" t="s">
        <v>38</v>
      </c>
      <c r="E20" s="42">
        <v>822.67</v>
      </c>
      <c r="F20" s="1"/>
      <c r="G20" s="12"/>
      <c r="H20" s="12"/>
      <c r="I20" s="1"/>
      <c r="J20" s="1"/>
    </row>
    <row r="21" spans="1:10" x14ac:dyDescent="0.25">
      <c r="A21" s="22">
        <v>20</v>
      </c>
      <c r="B21" s="22" t="s">
        <v>97</v>
      </c>
      <c r="C21" s="22" t="s">
        <v>98</v>
      </c>
      <c r="D21" s="22" t="s">
        <v>24</v>
      </c>
      <c r="E21" s="42">
        <v>810.98</v>
      </c>
      <c r="F21" s="31"/>
      <c r="G21" s="129" t="s">
        <v>420</v>
      </c>
      <c r="H21" s="31"/>
      <c r="I21" s="1"/>
      <c r="J21" s="1"/>
    </row>
    <row r="22" spans="1:10" x14ac:dyDescent="0.25">
      <c r="A22" s="22">
        <v>21</v>
      </c>
      <c r="B22" s="22" t="s">
        <v>47</v>
      </c>
      <c r="C22" s="22" t="s">
        <v>73</v>
      </c>
      <c r="D22" s="22" t="s">
        <v>38</v>
      </c>
      <c r="E22" s="42">
        <v>810.8</v>
      </c>
      <c r="F22" s="12"/>
      <c r="G22" s="1"/>
      <c r="H22" s="1"/>
      <c r="I22" s="1"/>
      <c r="J22" s="1"/>
    </row>
    <row r="23" spans="1:10" x14ac:dyDescent="0.25">
      <c r="A23" s="22">
        <v>22</v>
      </c>
      <c r="B23" s="22" t="s">
        <v>103</v>
      </c>
      <c r="C23" s="22" t="s">
        <v>104</v>
      </c>
      <c r="D23" s="22" t="s">
        <v>51</v>
      </c>
      <c r="E23" s="42">
        <v>809.19</v>
      </c>
      <c r="F23" s="1"/>
      <c r="G23" s="1"/>
      <c r="H23" s="1"/>
      <c r="I23" s="1"/>
      <c r="J23" s="1"/>
    </row>
    <row r="24" spans="1:10" x14ac:dyDescent="0.25">
      <c r="A24" s="22">
        <v>23</v>
      </c>
      <c r="B24" s="22" t="s">
        <v>127</v>
      </c>
      <c r="C24" s="22" t="s">
        <v>128</v>
      </c>
      <c r="D24" s="22" t="s">
        <v>107</v>
      </c>
      <c r="E24" s="42">
        <v>802.81</v>
      </c>
      <c r="F24" s="1"/>
      <c r="G24" s="1"/>
      <c r="H24" s="1"/>
      <c r="I24" s="1"/>
      <c r="J24" s="1"/>
    </row>
    <row r="25" spans="1:10" x14ac:dyDescent="0.25">
      <c r="A25" s="22">
        <v>24</v>
      </c>
      <c r="B25" s="22" t="s">
        <v>42</v>
      </c>
      <c r="C25" s="22" t="s">
        <v>43</v>
      </c>
      <c r="D25" s="22" t="s">
        <v>44</v>
      </c>
      <c r="E25" s="42">
        <v>779.54</v>
      </c>
      <c r="F25" s="1"/>
      <c r="G25" s="1"/>
      <c r="H25" s="1"/>
      <c r="I25" s="1"/>
      <c r="J25" s="1"/>
    </row>
    <row r="26" spans="1:10" x14ac:dyDescent="0.25">
      <c r="A26" s="22">
        <v>25</v>
      </c>
      <c r="B26" s="22" t="s">
        <v>114</v>
      </c>
      <c r="C26" s="22" t="s">
        <v>115</v>
      </c>
      <c r="D26" s="22" t="s">
        <v>158</v>
      </c>
      <c r="E26" s="42">
        <v>778.51</v>
      </c>
      <c r="F26" s="1"/>
      <c r="G26" s="1"/>
      <c r="H26" s="1"/>
      <c r="I26" s="1"/>
      <c r="J26" s="1"/>
    </row>
    <row r="27" spans="1:10" x14ac:dyDescent="0.25">
      <c r="A27" s="22">
        <v>26</v>
      </c>
      <c r="B27" s="22" t="s">
        <v>175</v>
      </c>
      <c r="C27" s="22" t="s">
        <v>101</v>
      </c>
      <c r="D27" s="22" t="s">
        <v>102</v>
      </c>
      <c r="E27" s="42">
        <v>768.67</v>
      </c>
      <c r="F27" s="1"/>
      <c r="G27" s="1"/>
      <c r="H27" s="1"/>
      <c r="I27" s="1"/>
      <c r="J27" s="1"/>
    </row>
    <row r="28" spans="1:10" x14ac:dyDescent="0.25">
      <c r="A28" s="22">
        <v>27</v>
      </c>
      <c r="B28" s="22" t="s">
        <v>52</v>
      </c>
      <c r="C28" s="22" t="s">
        <v>53</v>
      </c>
      <c r="D28" s="22" t="s">
        <v>38</v>
      </c>
      <c r="E28" s="42">
        <v>768.38</v>
      </c>
      <c r="F28" s="12"/>
      <c r="G28" s="12"/>
      <c r="H28" s="31"/>
      <c r="I28" s="1"/>
      <c r="J28" s="1"/>
    </row>
    <row r="29" spans="1:10" x14ac:dyDescent="0.25">
      <c r="A29" s="22">
        <v>28</v>
      </c>
      <c r="B29" s="22" t="s">
        <v>94</v>
      </c>
      <c r="C29" s="22" t="s">
        <v>95</v>
      </c>
      <c r="D29" s="22" t="s">
        <v>72</v>
      </c>
      <c r="E29" s="42">
        <v>766.2</v>
      </c>
      <c r="F29" s="1"/>
      <c r="G29" s="31" t="s">
        <v>420</v>
      </c>
      <c r="H29" s="12"/>
      <c r="I29" s="1"/>
      <c r="J29" s="1"/>
    </row>
    <row r="30" spans="1:10" x14ac:dyDescent="0.25">
      <c r="A30" s="22">
        <v>29</v>
      </c>
      <c r="B30" s="22" t="s">
        <v>20</v>
      </c>
      <c r="C30" s="22" t="s">
        <v>191</v>
      </c>
      <c r="D30" s="22" t="s">
        <v>24</v>
      </c>
      <c r="E30" s="42">
        <v>752.35</v>
      </c>
      <c r="F30" s="12"/>
      <c r="G30" s="129" t="s">
        <v>420</v>
      </c>
      <c r="H30" s="1"/>
      <c r="I30" s="1"/>
      <c r="J30" s="1"/>
    </row>
    <row r="31" spans="1:10" x14ac:dyDescent="0.25">
      <c r="A31" s="22">
        <v>30</v>
      </c>
      <c r="B31" s="22" t="s">
        <v>135</v>
      </c>
      <c r="C31" s="22" t="s">
        <v>136</v>
      </c>
      <c r="D31" s="22" t="s">
        <v>29</v>
      </c>
      <c r="E31" s="42">
        <v>738.73</v>
      </c>
      <c r="F31" s="1"/>
      <c r="G31" s="31"/>
      <c r="H31" s="1"/>
      <c r="I31" s="1"/>
      <c r="J31" s="1"/>
    </row>
    <row r="32" spans="1:10" x14ac:dyDescent="0.25">
      <c r="A32" s="22">
        <v>31</v>
      </c>
      <c r="B32" s="22" t="s">
        <v>162</v>
      </c>
      <c r="C32" s="22" t="s">
        <v>61</v>
      </c>
      <c r="D32" s="22" t="s">
        <v>22</v>
      </c>
      <c r="E32" s="42">
        <v>733.04</v>
      </c>
      <c r="F32" s="1"/>
      <c r="G32" s="1"/>
      <c r="H32" s="1"/>
      <c r="I32" s="1"/>
      <c r="J32" s="1"/>
    </row>
    <row r="33" spans="1:10" x14ac:dyDescent="0.25">
      <c r="A33" s="22">
        <v>32</v>
      </c>
      <c r="B33" s="22" t="s">
        <v>20</v>
      </c>
      <c r="C33" s="22" t="s">
        <v>125</v>
      </c>
      <c r="D33" s="22" t="s">
        <v>1</v>
      </c>
      <c r="E33" s="42">
        <v>730.8</v>
      </c>
      <c r="F33" s="31"/>
      <c r="G33" s="31" t="s">
        <v>420</v>
      </c>
      <c r="H33" s="31"/>
      <c r="I33" s="1"/>
      <c r="J33" s="1"/>
    </row>
    <row r="34" spans="1:10" x14ac:dyDescent="0.25">
      <c r="A34" s="22">
        <v>33</v>
      </c>
      <c r="B34" s="22" t="s">
        <v>123</v>
      </c>
      <c r="C34" s="22" t="s">
        <v>78</v>
      </c>
      <c r="D34" s="22" t="s">
        <v>44</v>
      </c>
      <c r="E34" s="42">
        <v>729.4</v>
      </c>
      <c r="F34" s="1"/>
      <c r="G34" s="1"/>
      <c r="H34" s="1"/>
      <c r="I34" s="1"/>
      <c r="J34" s="1"/>
    </row>
    <row r="35" spans="1:10" x14ac:dyDescent="0.25">
      <c r="A35" s="22">
        <v>34</v>
      </c>
      <c r="B35" s="22" t="s">
        <v>20</v>
      </c>
      <c r="C35" s="22" t="s">
        <v>61</v>
      </c>
      <c r="D35" s="22" t="s">
        <v>22</v>
      </c>
      <c r="E35" s="42">
        <v>712.94</v>
      </c>
      <c r="F35" s="31"/>
      <c r="G35" s="129" t="s">
        <v>420</v>
      </c>
      <c r="H35" s="31"/>
      <c r="I35" s="1"/>
      <c r="J35" s="1"/>
    </row>
    <row r="36" spans="1:10" x14ac:dyDescent="0.25">
      <c r="A36" s="22">
        <v>35</v>
      </c>
      <c r="B36" s="22" t="s">
        <v>192</v>
      </c>
      <c r="C36" s="22" t="s">
        <v>193</v>
      </c>
      <c r="D36" s="22" t="s">
        <v>57</v>
      </c>
      <c r="E36" s="42">
        <v>704.92</v>
      </c>
      <c r="F36" s="1"/>
      <c r="G36" s="31"/>
      <c r="H36" s="31"/>
      <c r="I36" s="1"/>
      <c r="J36" s="1"/>
    </row>
    <row r="37" spans="1:10" x14ac:dyDescent="0.25">
      <c r="A37" s="22">
        <v>36</v>
      </c>
      <c r="B37" s="22" t="s">
        <v>133</v>
      </c>
      <c r="C37" s="22" t="s">
        <v>134</v>
      </c>
      <c r="D37" s="22" t="s">
        <v>57</v>
      </c>
      <c r="E37" s="42">
        <v>703.46</v>
      </c>
      <c r="F37" s="1"/>
      <c r="G37" s="1"/>
      <c r="H37" s="1"/>
      <c r="I37" s="1"/>
      <c r="J37" s="1"/>
    </row>
    <row r="38" spans="1:10" x14ac:dyDescent="0.25">
      <c r="A38" s="22">
        <v>37</v>
      </c>
      <c r="B38" s="22" t="s">
        <v>112</v>
      </c>
      <c r="C38" s="22" t="s">
        <v>113</v>
      </c>
      <c r="D38" s="22" t="s">
        <v>29</v>
      </c>
      <c r="E38" s="42">
        <v>701.95</v>
      </c>
      <c r="F38" s="12"/>
      <c r="G38" s="12"/>
      <c r="H38" s="31"/>
      <c r="I38" s="1"/>
      <c r="J38" s="1"/>
    </row>
    <row r="39" spans="1:10" x14ac:dyDescent="0.25">
      <c r="A39" s="22">
        <v>38</v>
      </c>
      <c r="B39" s="22" t="s">
        <v>19</v>
      </c>
      <c r="C39" s="22" t="s">
        <v>86</v>
      </c>
      <c r="D39" s="22" t="s">
        <v>1</v>
      </c>
      <c r="E39" s="42">
        <v>700.22</v>
      </c>
      <c r="F39" s="31"/>
      <c r="G39" s="31"/>
      <c r="H39" s="31"/>
      <c r="I39" s="1"/>
      <c r="J39" s="1"/>
    </row>
    <row r="40" spans="1:10" x14ac:dyDescent="0.25">
      <c r="A40" s="22">
        <v>39</v>
      </c>
      <c r="B40" s="22" t="s">
        <v>108</v>
      </c>
      <c r="C40" s="22" t="s">
        <v>109</v>
      </c>
      <c r="D40" s="22" t="s">
        <v>35</v>
      </c>
      <c r="E40" s="42">
        <v>698.7</v>
      </c>
      <c r="F40" s="31"/>
      <c r="G40" s="1"/>
      <c r="H40" s="1"/>
      <c r="I40" s="1"/>
      <c r="J40" s="1"/>
    </row>
    <row r="41" spans="1:10" x14ac:dyDescent="0.25">
      <c r="A41" s="22">
        <v>40</v>
      </c>
      <c r="B41" s="22" t="s">
        <v>81</v>
      </c>
      <c r="C41" s="22" t="s">
        <v>82</v>
      </c>
      <c r="D41" s="22" t="s">
        <v>44</v>
      </c>
      <c r="E41" s="42">
        <v>698.15</v>
      </c>
      <c r="F41" s="1" t="s">
        <v>420</v>
      </c>
      <c r="G41" s="1"/>
      <c r="H41" s="1"/>
      <c r="I41" s="1"/>
      <c r="J41" s="1"/>
    </row>
    <row r="42" spans="1:10" x14ac:dyDescent="0.25">
      <c r="A42" s="22">
        <v>41</v>
      </c>
      <c r="B42" s="22" t="s">
        <v>55</v>
      </c>
      <c r="C42" s="22" t="s">
        <v>56</v>
      </c>
      <c r="D42" s="22" t="s">
        <v>57</v>
      </c>
      <c r="E42" s="42">
        <v>697.7</v>
      </c>
      <c r="F42" s="1"/>
      <c r="G42" s="1"/>
      <c r="H42" s="31"/>
      <c r="I42" s="1"/>
      <c r="J42" s="1"/>
    </row>
    <row r="43" spans="1:10" x14ac:dyDescent="0.25">
      <c r="A43" s="22">
        <v>42</v>
      </c>
      <c r="B43" s="22" t="s">
        <v>121</v>
      </c>
      <c r="C43" s="22" t="s">
        <v>122</v>
      </c>
      <c r="D43" s="22" t="s">
        <v>107</v>
      </c>
      <c r="E43" s="42">
        <v>697.11</v>
      </c>
      <c r="F43" s="1"/>
      <c r="G43" s="1"/>
      <c r="H43" s="1"/>
      <c r="I43" s="1"/>
      <c r="J43" s="1"/>
    </row>
    <row r="44" spans="1:10" x14ac:dyDescent="0.25">
      <c r="A44" s="22">
        <v>43</v>
      </c>
      <c r="B44" s="22" t="s">
        <v>176</v>
      </c>
      <c r="C44" s="22" t="s">
        <v>177</v>
      </c>
      <c r="D44" s="22" t="s">
        <v>51</v>
      </c>
      <c r="E44" s="42">
        <v>695.79</v>
      </c>
      <c r="F44" s="1"/>
      <c r="G44" s="31"/>
      <c r="H44" s="31"/>
      <c r="I44" s="1"/>
      <c r="J44" s="1"/>
    </row>
    <row r="45" spans="1:10" x14ac:dyDescent="0.25">
      <c r="A45" s="22">
        <v>44</v>
      </c>
      <c r="B45" s="22" t="s">
        <v>163</v>
      </c>
      <c r="C45" s="22" t="s">
        <v>194</v>
      </c>
      <c r="D45" s="22" t="s">
        <v>0</v>
      </c>
      <c r="E45" s="42">
        <v>688.92</v>
      </c>
      <c r="F45" s="1"/>
      <c r="G45" s="31"/>
      <c r="H45" s="31"/>
      <c r="I45" s="1"/>
      <c r="J45" s="1"/>
    </row>
    <row r="46" spans="1:10" x14ac:dyDescent="0.25">
      <c r="A46" s="22">
        <v>45</v>
      </c>
      <c r="B46" s="22" t="s">
        <v>65</v>
      </c>
      <c r="C46" s="22" t="s">
        <v>66</v>
      </c>
      <c r="D46" s="22" t="s">
        <v>23</v>
      </c>
      <c r="E46" s="42">
        <v>679.93</v>
      </c>
      <c r="F46" s="1"/>
      <c r="G46" s="129" t="s">
        <v>420</v>
      </c>
      <c r="H46" s="1"/>
      <c r="I46" s="1"/>
      <c r="J46" s="1"/>
    </row>
    <row r="47" spans="1:10" x14ac:dyDescent="0.25">
      <c r="A47" s="22">
        <v>46</v>
      </c>
      <c r="B47" s="22" t="s">
        <v>171</v>
      </c>
      <c r="C47" s="22" t="s">
        <v>119</v>
      </c>
      <c r="D47" s="22" t="s">
        <v>120</v>
      </c>
      <c r="E47" s="42">
        <v>676.43</v>
      </c>
      <c r="F47" s="31"/>
      <c r="G47" s="1"/>
      <c r="H47" s="1"/>
      <c r="I47" s="1"/>
      <c r="J47" s="1"/>
    </row>
    <row r="48" spans="1:10" x14ac:dyDescent="0.25">
      <c r="A48" s="22">
        <v>47</v>
      </c>
      <c r="B48" s="22" t="s">
        <v>54</v>
      </c>
      <c r="C48" s="22" t="s">
        <v>37</v>
      </c>
      <c r="D48" s="22" t="s">
        <v>38</v>
      </c>
      <c r="E48" s="42">
        <v>671.26</v>
      </c>
      <c r="F48" s="31"/>
      <c r="G48" s="12"/>
      <c r="H48" s="31"/>
      <c r="I48" s="1"/>
      <c r="J48" s="1"/>
    </row>
    <row r="49" spans="1:10" x14ac:dyDescent="0.25">
      <c r="A49" s="22">
        <v>48</v>
      </c>
      <c r="B49" s="22" t="s">
        <v>165</v>
      </c>
      <c r="C49" s="22" t="s">
        <v>166</v>
      </c>
      <c r="D49" s="22" t="s">
        <v>35</v>
      </c>
      <c r="E49" s="42">
        <v>667.69</v>
      </c>
      <c r="F49" s="1"/>
      <c r="G49" s="1"/>
      <c r="H49" s="1"/>
      <c r="I49" s="1"/>
      <c r="J49" s="1"/>
    </row>
    <row r="50" spans="1:10" x14ac:dyDescent="0.25">
      <c r="A50" s="22">
        <v>49</v>
      </c>
      <c r="B50" s="22" t="s">
        <v>79</v>
      </c>
      <c r="C50" s="22" t="s">
        <v>80</v>
      </c>
      <c r="D50" s="22" t="s">
        <v>41</v>
      </c>
      <c r="E50" s="42">
        <v>666.49</v>
      </c>
      <c r="F50" s="1"/>
      <c r="G50" s="1"/>
      <c r="H50" s="1"/>
      <c r="I50" s="12"/>
      <c r="J50" s="1"/>
    </row>
    <row r="51" spans="1:10" x14ac:dyDescent="0.25">
      <c r="A51" s="22">
        <v>50</v>
      </c>
      <c r="B51" s="22" t="s">
        <v>68</v>
      </c>
      <c r="C51" s="22" t="s">
        <v>74</v>
      </c>
      <c r="D51" s="22" t="s">
        <v>22</v>
      </c>
      <c r="E51" s="42">
        <v>666.38</v>
      </c>
      <c r="F51" s="1"/>
      <c r="G51" s="1"/>
      <c r="H51" s="1"/>
      <c r="I51" s="1"/>
      <c r="J51" s="1"/>
    </row>
    <row r="52" spans="1:10" x14ac:dyDescent="0.25">
      <c r="A52" s="22">
        <v>51</v>
      </c>
      <c r="B52" s="22" t="s">
        <v>126</v>
      </c>
      <c r="C52" s="22" t="s">
        <v>190</v>
      </c>
      <c r="D52" s="22" t="s">
        <v>57</v>
      </c>
      <c r="E52" s="42">
        <v>647.38</v>
      </c>
      <c r="F52" s="31"/>
      <c r="G52" s="1"/>
      <c r="H52" s="1"/>
      <c r="I52" s="1"/>
      <c r="J52" s="1"/>
    </row>
    <row r="53" spans="1:10" x14ac:dyDescent="0.25">
      <c r="A53" s="22">
        <v>52</v>
      </c>
      <c r="B53" s="22" t="s">
        <v>131</v>
      </c>
      <c r="C53" s="22" t="s">
        <v>132</v>
      </c>
      <c r="D53" s="22" t="s">
        <v>38</v>
      </c>
      <c r="E53" s="42">
        <v>646.54</v>
      </c>
      <c r="F53" s="1"/>
      <c r="G53" s="1"/>
      <c r="H53" s="1"/>
      <c r="I53" s="1"/>
      <c r="J53" s="1"/>
    </row>
    <row r="54" spans="1:10" x14ac:dyDescent="0.25">
      <c r="A54" s="22">
        <v>53</v>
      </c>
      <c r="B54" s="22" t="s">
        <v>138</v>
      </c>
      <c r="C54" s="22" t="s">
        <v>189</v>
      </c>
      <c r="D54" s="22" t="s">
        <v>120</v>
      </c>
      <c r="E54" s="42">
        <v>645.28</v>
      </c>
      <c r="F54" s="1"/>
      <c r="G54" s="129" t="s">
        <v>420</v>
      </c>
      <c r="H54" s="31"/>
      <c r="I54" s="1"/>
      <c r="J54" s="1"/>
    </row>
    <row r="55" spans="1:10" x14ac:dyDescent="0.25">
      <c r="A55" s="22">
        <v>54</v>
      </c>
      <c r="B55" s="22" t="s">
        <v>195</v>
      </c>
      <c r="C55" s="22" t="s">
        <v>196</v>
      </c>
      <c r="D55" s="22" t="s">
        <v>102</v>
      </c>
      <c r="E55" s="42">
        <v>644.69000000000005</v>
      </c>
    </row>
    <row r="56" spans="1:10" x14ac:dyDescent="0.25">
      <c r="A56" s="22">
        <v>55</v>
      </c>
      <c r="B56" s="22" t="s">
        <v>77</v>
      </c>
      <c r="C56" s="22" t="s">
        <v>78</v>
      </c>
      <c r="D56" s="22" t="s">
        <v>44</v>
      </c>
      <c r="E56" s="42">
        <v>641.28</v>
      </c>
      <c r="F56" s="12"/>
      <c r="G56" s="1"/>
      <c r="H56" s="1"/>
      <c r="I56" s="1"/>
      <c r="J56" s="1"/>
    </row>
    <row r="57" spans="1:10" x14ac:dyDescent="0.25">
      <c r="A57" s="22">
        <v>56</v>
      </c>
      <c r="B57" s="22" t="s">
        <v>197</v>
      </c>
      <c r="C57" s="22" t="s">
        <v>198</v>
      </c>
      <c r="D57" s="22" t="s">
        <v>116</v>
      </c>
      <c r="E57" s="42">
        <v>640.98</v>
      </c>
      <c r="F57" s="12"/>
      <c r="G57" s="1"/>
      <c r="H57" s="31"/>
      <c r="I57" s="1"/>
      <c r="J57" s="1"/>
    </row>
    <row r="58" spans="1:10" x14ac:dyDescent="0.25">
      <c r="A58" s="22">
        <v>57</v>
      </c>
      <c r="B58" s="22" t="s">
        <v>159</v>
      </c>
      <c r="C58" s="22" t="s">
        <v>160</v>
      </c>
      <c r="D58" s="22" t="s">
        <v>29</v>
      </c>
      <c r="E58" s="42">
        <v>634.86</v>
      </c>
      <c r="I58" s="27"/>
    </row>
    <row r="59" spans="1:10" x14ac:dyDescent="0.25">
      <c r="A59" s="22">
        <v>58</v>
      </c>
      <c r="B59" s="22" t="s">
        <v>144</v>
      </c>
      <c r="C59" s="22" t="s">
        <v>178</v>
      </c>
      <c r="D59" s="22" t="s">
        <v>179</v>
      </c>
      <c r="E59" s="42">
        <v>630.63</v>
      </c>
      <c r="F59" s="1"/>
      <c r="G59" s="1"/>
      <c r="H59" s="31"/>
      <c r="I59" s="1"/>
      <c r="J59" s="1"/>
    </row>
    <row r="60" spans="1:10" x14ac:dyDescent="0.25">
      <c r="A60" s="22">
        <v>59</v>
      </c>
      <c r="B60" s="22" t="s">
        <v>62</v>
      </c>
      <c r="C60" s="22" t="s">
        <v>63</v>
      </c>
      <c r="D60" s="22" t="s">
        <v>44</v>
      </c>
      <c r="E60" s="42">
        <v>627.4</v>
      </c>
      <c r="F60" s="31"/>
      <c r="G60" s="12"/>
      <c r="H60" s="12"/>
      <c r="I60" s="1"/>
      <c r="J60" s="1"/>
    </row>
    <row r="61" spans="1:10" x14ac:dyDescent="0.25">
      <c r="A61" s="22">
        <v>60</v>
      </c>
      <c r="B61" s="22" t="s">
        <v>180</v>
      </c>
      <c r="C61" s="22" t="s">
        <v>181</v>
      </c>
      <c r="D61" s="22" t="s">
        <v>38</v>
      </c>
      <c r="E61" s="42">
        <v>626.62</v>
      </c>
      <c r="F61" s="1"/>
      <c r="G61" s="1"/>
      <c r="H61" s="1"/>
      <c r="I61" s="1"/>
      <c r="J61" s="1"/>
    </row>
    <row r="62" spans="1:10" x14ac:dyDescent="0.25">
      <c r="A62" s="22">
        <v>61</v>
      </c>
      <c r="B62" s="22" t="s">
        <v>199</v>
      </c>
      <c r="C62" s="22" t="s">
        <v>200</v>
      </c>
      <c r="D62" s="22" t="s">
        <v>41</v>
      </c>
      <c r="E62" s="42">
        <v>626.28</v>
      </c>
      <c r="F62" s="1"/>
      <c r="G62" s="1"/>
      <c r="H62" s="31"/>
      <c r="I62" s="1"/>
      <c r="J62" s="1"/>
    </row>
    <row r="63" spans="1:10" x14ac:dyDescent="0.25">
      <c r="A63" s="22">
        <v>62</v>
      </c>
      <c r="B63" s="22" t="s">
        <v>201</v>
      </c>
      <c r="C63" s="22" t="s">
        <v>202</v>
      </c>
      <c r="D63" s="22" t="s">
        <v>32</v>
      </c>
      <c r="E63" s="42">
        <v>620.65</v>
      </c>
      <c r="G63" s="32"/>
      <c r="H63" s="32"/>
      <c r="J63" s="27"/>
    </row>
    <row r="64" spans="1:10" x14ac:dyDescent="0.25">
      <c r="A64" s="22">
        <v>63</v>
      </c>
      <c r="B64" s="22" t="s">
        <v>70</v>
      </c>
      <c r="C64" s="22" t="s">
        <v>71</v>
      </c>
      <c r="D64" s="22" t="s">
        <v>72</v>
      </c>
      <c r="E64" s="42">
        <v>620.04999999999995</v>
      </c>
      <c r="F64" s="12"/>
      <c r="G64" s="129" t="s">
        <v>420</v>
      </c>
      <c r="H64" s="1"/>
      <c r="I64" s="1"/>
      <c r="J64" s="1"/>
    </row>
    <row r="65" spans="1:10" x14ac:dyDescent="0.25">
      <c r="A65" s="22">
        <v>64</v>
      </c>
      <c r="B65" s="22" t="s">
        <v>92</v>
      </c>
      <c r="C65" s="22" t="s">
        <v>93</v>
      </c>
      <c r="D65" s="22" t="s">
        <v>57</v>
      </c>
      <c r="E65" s="42">
        <v>617.29999999999995</v>
      </c>
      <c r="F65" s="1"/>
      <c r="G65" s="1"/>
      <c r="H65" s="1"/>
      <c r="I65" s="1"/>
      <c r="J65" s="1"/>
    </row>
    <row r="66" spans="1:10" x14ac:dyDescent="0.25">
      <c r="A66" s="22">
        <v>65</v>
      </c>
      <c r="B66" s="22" t="s">
        <v>185</v>
      </c>
      <c r="C66" s="22" t="s">
        <v>186</v>
      </c>
      <c r="D66" s="22" t="s">
        <v>32</v>
      </c>
      <c r="E66" s="42">
        <v>616.38</v>
      </c>
      <c r="F66" s="1"/>
      <c r="G66" s="1"/>
      <c r="H66" s="1"/>
      <c r="I66" s="1"/>
      <c r="J66" s="1"/>
    </row>
    <row r="67" spans="1:10" x14ac:dyDescent="0.25">
      <c r="A67" s="22">
        <v>66</v>
      </c>
      <c r="B67" s="22" t="s">
        <v>203</v>
      </c>
      <c r="C67" s="22" t="s">
        <v>204</v>
      </c>
      <c r="D67" s="22" t="s">
        <v>23</v>
      </c>
      <c r="E67" s="42">
        <v>615.54</v>
      </c>
      <c r="F67" s="1" t="s">
        <v>420</v>
      </c>
      <c r="G67" s="129" t="s">
        <v>420</v>
      </c>
      <c r="H67" s="1"/>
      <c r="I67" s="1"/>
      <c r="J67" s="1"/>
    </row>
    <row r="68" spans="1:10" x14ac:dyDescent="0.25">
      <c r="A68" s="22">
        <v>67</v>
      </c>
      <c r="B68" s="22" t="s">
        <v>68</v>
      </c>
      <c r="C68" s="22" t="s">
        <v>205</v>
      </c>
      <c r="D68" s="22" t="s">
        <v>102</v>
      </c>
      <c r="E68" s="42">
        <v>598</v>
      </c>
      <c r="F68" s="1"/>
      <c r="G68" s="12"/>
      <c r="H68" s="12"/>
      <c r="I68" s="1"/>
      <c r="J68" s="1"/>
    </row>
    <row r="69" spans="1:10" x14ac:dyDescent="0.25">
      <c r="A69" s="22">
        <v>68</v>
      </c>
      <c r="B69" s="22" t="s">
        <v>172</v>
      </c>
      <c r="C69" s="22" t="s">
        <v>173</v>
      </c>
      <c r="D69" s="22" t="s">
        <v>174</v>
      </c>
      <c r="E69" s="42">
        <v>597.62</v>
      </c>
      <c r="F69" s="1"/>
      <c r="G69" s="1"/>
      <c r="H69" s="31"/>
      <c r="I69" s="1"/>
      <c r="J69" s="1"/>
    </row>
    <row r="70" spans="1:10" x14ac:dyDescent="0.25">
      <c r="A70" s="22">
        <v>69</v>
      </c>
      <c r="B70" s="22" t="s">
        <v>117</v>
      </c>
      <c r="C70" s="22" t="s">
        <v>118</v>
      </c>
      <c r="D70" s="22" t="s">
        <v>29</v>
      </c>
      <c r="E70" s="42">
        <v>597.03</v>
      </c>
      <c r="F70" s="1"/>
      <c r="G70" s="1"/>
      <c r="H70" s="1"/>
      <c r="I70" s="1"/>
      <c r="J70" s="1"/>
    </row>
    <row r="71" spans="1:10" x14ac:dyDescent="0.25">
      <c r="A71" s="22">
        <v>70</v>
      </c>
      <c r="B71" s="22" t="s">
        <v>83</v>
      </c>
      <c r="C71" s="22" t="s">
        <v>84</v>
      </c>
      <c r="D71" s="22" t="s">
        <v>85</v>
      </c>
      <c r="E71" s="42">
        <v>594.04999999999995</v>
      </c>
      <c r="H71" s="32"/>
    </row>
    <row r="72" spans="1:10" x14ac:dyDescent="0.25">
      <c r="A72" s="22">
        <v>71</v>
      </c>
      <c r="B72" s="22" t="s">
        <v>129</v>
      </c>
      <c r="C72" s="22" t="s">
        <v>130</v>
      </c>
      <c r="D72" s="22" t="s">
        <v>41</v>
      </c>
      <c r="E72" s="42">
        <v>593.45000000000005</v>
      </c>
      <c r="F72" s="1"/>
      <c r="G72" s="1"/>
      <c r="H72" s="31"/>
      <c r="I72" s="1"/>
      <c r="J72" s="1"/>
    </row>
    <row r="73" spans="1:10" x14ac:dyDescent="0.25">
      <c r="A73" s="22">
        <v>72</v>
      </c>
      <c r="B73" s="22" t="s">
        <v>59</v>
      </c>
      <c r="C73" s="22" t="s">
        <v>60</v>
      </c>
      <c r="D73" s="22" t="s">
        <v>29</v>
      </c>
      <c r="E73" s="42">
        <v>592.55999999999995</v>
      </c>
      <c r="F73" s="31"/>
      <c r="G73" s="1"/>
      <c r="H73" s="31"/>
      <c r="I73" s="1"/>
      <c r="J73" s="1"/>
    </row>
    <row r="74" spans="1:10" x14ac:dyDescent="0.25">
      <c r="A74" s="22">
        <v>73</v>
      </c>
      <c r="B74" s="22" t="s">
        <v>161</v>
      </c>
      <c r="C74" s="22" t="s">
        <v>110</v>
      </c>
      <c r="D74" s="22" t="s">
        <v>38</v>
      </c>
      <c r="E74" s="42">
        <v>587.58000000000004</v>
      </c>
      <c r="F74" s="1"/>
      <c r="G74" s="1"/>
      <c r="H74" s="1"/>
      <c r="I74" s="12"/>
      <c r="J74" s="1"/>
    </row>
    <row r="75" spans="1:10" x14ac:dyDescent="0.25">
      <c r="A75" s="22">
        <v>74</v>
      </c>
      <c r="B75" s="22" t="s">
        <v>187</v>
      </c>
      <c r="C75" s="22" t="s">
        <v>188</v>
      </c>
      <c r="D75" s="22" t="s">
        <v>29</v>
      </c>
      <c r="E75" s="42">
        <v>586.84</v>
      </c>
      <c r="F75" s="1"/>
      <c r="G75" s="1"/>
      <c r="H75" s="1"/>
      <c r="I75" s="1"/>
      <c r="J75" s="12"/>
    </row>
    <row r="76" spans="1:10" x14ac:dyDescent="0.25">
      <c r="A76" s="22">
        <v>75</v>
      </c>
      <c r="B76" s="22" t="s">
        <v>105</v>
      </c>
      <c r="C76" s="22" t="s">
        <v>106</v>
      </c>
      <c r="D76" s="22" t="s">
        <v>107</v>
      </c>
      <c r="E76" s="42">
        <v>579.79999999999995</v>
      </c>
      <c r="F76" s="1"/>
      <c r="G76" s="1"/>
      <c r="H76" s="1"/>
      <c r="I76" s="1"/>
      <c r="J76" s="1"/>
    </row>
    <row r="77" spans="1:10" x14ac:dyDescent="0.25">
      <c r="A77" s="22">
        <v>76</v>
      </c>
      <c r="B77" s="22" t="s">
        <v>124</v>
      </c>
      <c r="C77" s="22" t="s">
        <v>206</v>
      </c>
      <c r="D77" s="22" t="s">
        <v>44</v>
      </c>
      <c r="E77" s="42">
        <v>578.11</v>
      </c>
      <c r="F77" s="1"/>
      <c r="G77" s="1"/>
      <c r="H77" s="1"/>
      <c r="I77" s="1"/>
      <c r="J77" s="1"/>
    </row>
    <row r="78" spans="1:10" x14ac:dyDescent="0.25">
      <c r="A78" s="22">
        <v>77</v>
      </c>
      <c r="B78" s="22" t="s">
        <v>207</v>
      </c>
      <c r="C78" s="22" t="s">
        <v>208</v>
      </c>
      <c r="D78" s="22" t="s">
        <v>120</v>
      </c>
      <c r="E78" s="42">
        <v>578</v>
      </c>
      <c r="F78" s="12"/>
      <c r="G78" s="1"/>
      <c r="H78" s="1"/>
      <c r="I78" s="1"/>
      <c r="J78" s="1"/>
    </row>
    <row r="79" spans="1:10" x14ac:dyDescent="0.25">
      <c r="A79" s="22">
        <v>78</v>
      </c>
      <c r="B79" s="22" t="s">
        <v>68</v>
      </c>
      <c r="C79" s="22" t="s">
        <v>69</v>
      </c>
      <c r="D79" s="22" t="s">
        <v>38</v>
      </c>
      <c r="E79" s="42">
        <v>573.29999999999995</v>
      </c>
      <c r="F79" s="1"/>
      <c r="G79" s="1"/>
      <c r="H79" s="1"/>
      <c r="I79" s="1"/>
      <c r="J79" s="1"/>
    </row>
    <row r="80" spans="1:10" x14ac:dyDescent="0.25">
      <c r="A80" s="22">
        <v>79</v>
      </c>
      <c r="B80" s="22" t="s">
        <v>126</v>
      </c>
      <c r="C80" s="22" t="s">
        <v>184</v>
      </c>
      <c r="D80" s="22" t="s">
        <v>90</v>
      </c>
      <c r="E80" s="42">
        <v>571.63</v>
      </c>
      <c r="F80" s="1"/>
      <c r="G80" s="1"/>
      <c r="H80" s="1"/>
      <c r="I80" s="1"/>
      <c r="J80" s="1"/>
    </row>
    <row r="81" spans="1:10" x14ac:dyDescent="0.25">
      <c r="A81" s="22">
        <v>80</v>
      </c>
      <c r="B81" s="22" t="s">
        <v>209</v>
      </c>
      <c r="C81" s="22" t="s">
        <v>210</v>
      </c>
      <c r="D81" s="22" t="s">
        <v>0</v>
      </c>
      <c r="E81" s="42">
        <v>565.89</v>
      </c>
      <c r="F81" s="1"/>
      <c r="G81" s="1"/>
      <c r="H81" s="1"/>
      <c r="I81" s="1"/>
      <c r="J81" s="1"/>
    </row>
    <row r="82" spans="1:10" x14ac:dyDescent="0.25">
      <c r="A82" s="22">
        <v>81</v>
      </c>
      <c r="B82" s="22" t="s">
        <v>137</v>
      </c>
      <c r="C82" s="22" t="s">
        <v>143</v>
      </c>
      <c r="D82" s="22" t="s">
        <v>0</v>
      </c>
      <c r="E82" s="42">
        <v>562.17999999999995</v>
      </c>
      <c r="F82" s="1"/>
      <c r="G82" s="1"/>
      <c r="H82" s="1"/>
      <c r="I82" s="1"/>
      <c r="J82" s="1"/>
    </row>
    <row r="83" spans="1:10" x14ac:dyDescent="0.25">
      <c r="A83" s="22">
        <v>82</v>
      </c>
      <c r="B83" s="22" t="s">
        <v>211</v>
      </c>
      <c r="C83" s="22" t="s">
        <v>212</v>
      </c>
      <c r="D83" s="22" t="s">
        <v>22</v>
      </c>
      <c r="E83" s="42">
        <v>558.4</v>
      </c>
      <c r="F83" s="1"/>
      <c r="G83" s="1"/>
      <c r="H83" s="1"/>
      <c r="I83" s="1"/>
      <c r="J83" s="1"/>
    </row>
    <row r="84" spans="1:10" x14ac:dyDescent="0.25">
      <c r="A84" s="22">
        <v>83</v>
      </c>
      <c r="B84" s="22" t="s">
        <v>88</v>
      </c>
      <c r="C84" s="22" t="s">
        <v>89</v>
      </c>
      <c r="D84" s="22" t="s">
        <v>90</v>
      </c>
      <c r="E84" s="42">
        <v>556.65</v>
      </c>
      <c r="F84" s="1"/>
      <c r="G84" s="1"/>
      <c r="H84" s="1"/>
      <c r="I84" s="1"/>
      <c r="J84" s="1"/>
    </row>
    <row r="85" spans="1:10" x14ac:dyDescent="0.25">
      <c r="A85" s="22">
        <v>84</v>
      </c>
      <c r="B85" s="22" t="s">
        <v>213</v>
      </c>
      <c r="C85" s="22" t="s">
        <v>214</v>
      </c>
      <c r="D85" s="22" t="s">
        <v>0</v>
      </c>
      <c r="E85" s="42">
        <v>553.64</v>
      </c>
      <c r="F85" s="1"/>
      <c r="G85" s="1"/>
      <c r="H85" s="1"/>
      <c r="I85" s="1"/>
      <c r="J85" s="1"/>
    </row>
    <row r="86" spans="1:10" x14ac:dyDescent="0.25">
      <c r="A86" s="22">
        <v>85</v>
      </c>
      <c r="B86" s="22" t="s">
        <v>126</v>
      </c>
      <c r="C86" s="22" t="s">
        <v>164</v>
      </c>
      <c r="D86" s="22" t="s">
        <v>0</v>
      </c>
      <c r="E86" s="42">
        <v>548.22</v>
      </c>
      <c r="F86" s="1"/>
      <c r="G86" s="1"/>
      <c r="H86" s="1"/>
      <c r="I86" s="1"/>
      <c r="J86" s="1"/>
    </row>
    <row r="87" spans="1:10" x14ac:dyDescent="0.25">
      <c r="A87" s="22">
        <v>86</v>
      </c>
      <c r="B87" s="22" t="s">
        <v>215</v>
      </c>
      <c r="C87" s="22" t="s">
        <v>216</v>
      </c>
      <c r="D87" s="22" t="s">
        <v>57</v>
      </c>
      <c r="E87" s="42">
        <v>544.09</v>
      </c>
      <c r="F87" s="1"/>
      <c r="G87" s="1"/>
      <c r="H87" s="1"/>
      <c r="I87" s="12"/>
      <c r="J87" s="1"/>
    </row>
    <row r="88" spans="1:10" x14ac:dyDescent="0.25">
      <c r="A88" s="22">
        <v>87</v>
      </c>
      <c r="B88" s="22" t="s">
        <v>217</v>
      </c>
      <c r="C88" s="22" t="s">
        <v>218</v>
      </c>
      <c r="D88" s="22" t="s">
        <v>0</v>
      </c>
      <c r="E88" s="42">
        <v>543.6</v>
      </c>
      <c r="F88" s="1"/>
      <c r="G88" s="1"/>
      <c r="H88" s="1"/>
      <c r="I88" s="1"/>
      <c r="J88" s="1"/>
    </row>
    <row r="89" spans="1:10" x14ac:dyDescent="0.25">
      <c r="A89" s="22">
        <v>88</v>
      </c>
      <c r="B89" s="22" t="s">
        <v>145</v>
      </c>
      <c r="C89" s="22" t="s">
        <v>146</v>
      </c>
      <c r="D89" s="22" t="s">
        <v>22</v>
      </c>
      <c r="E89" s="42">
        <v>542.05999999999995</v>
      </c>
    </row>
    <row r="90" spans="1:10" x14ac:dyDescent="0.25">
      <c r="A90" s="22">
        <v>89</v>
      </c>
      <c r="B90" s="22" t="s">
        <v>219</v>
      </c>
      <c r="C90" s="22" t="s">
        <v>220</v>
      </c>
      <c r="D90" s="22" t="s">
        <v>221</v>
      </c>
      <c r="E90" s="42">
        <v>538.46</v>
      </c>
      <c r="F90" s="1"/>
      <c r="G90" s="1"/>
      <c r="H90" s="31"/>
      <c r="I90" s="1"/>
      <c r="J90" s="1"/>
    </row>
    <row r="91" spans="1:10" x14ac:dyDescent="0.25">
      <c r="A91" s="22">
        <v>90</v>
      </c>
      <c r="B91" s="22" t="s">
        <v>21</v>
      </c>
      <c r="C91" s="22" t="s">
        <v>91</v>
      </c>
      <c r="D91" s="22" t="s">
        <v>24</v>
      </c>
      <c r="E91" s="42">
        <v>536.85</v>
      </c>
      <c r="F91" s="12"/>
      <c r="G91" s="129" t="s">
        <v>420</v>
      </c>
      <c r="H91" s="1"/>
      <c r="I91" s="1"/>
      <c r="J91" s="1"/>
    </row>
    <row r="92" spans="1:10" x14ac:dyDescent="0.25">
      <c r="A92" s="22">
        <v>91</v>
      </c>
      <c r="B92" s="22" t="s">
        <v>137</v>
      </c>
      <c r="C92" s="22" t="s">
        <v>222</v>
      </c>
      <c r="D92" s="22" t="s">
        <v>35</v>
      </c>
      <c r="E92" s="42">
        <v>535.02</v>
      </c>
      <c r="F92" s="1"/>
      <c r="G92" s="1"/>
      <c r="H92" s="1"/>
      <c r="I92" s="1"/>
      <c r="J92" s="1"/>
    </row>
    <row r="93" spans="1:10" x14ac:dyDescent="0.25">
      <c r="A93" s="22">
        <v>92</v>
      </c>
      <c r="B93" s="22" t="s">
        <v>182</v>
      </c>
      <c r="C93" s="22" t="s">
        <v>183</v>
      </c>
      <c r="D93" s="22" t="s">
        <v>150</v>
      </c>
      <c r="E93" s="42">
        <v>531.32000000000005</v>
      </c>
      <c r="F93" s="1"/>
      <c r="G93" s="1"/>
      <c r="H93" s="31"/>
      <c r="I93" s="1"/>
      <c r="J93" s="1"/>
    </row>
    <row r="94" spans="1:10" x14ac:dyDescent="0.25">
      <c r="A94" s="22">
        <v>93</v>
      </c>
      <c r="B94" s="22" t="s">
        <v>96</v>
      </c>
      <c r="C94" s="22" t="s">
        <v>223</v>
      </c>
      <c r="D94" s="22" t="s">
        <v>24</v>
      </c>
      <c r="E94" s="42">
        <v>525.96</v>
      </c>
      <c r="F94" s="1"/>
      <c r="G94" s="129" t="s">
        <v>420</v>
      </c>
      <c r="H94" s="1"/>
      <c r="I94" s="1"/>
      <c r="J94" s="1"/>
    </row>
    <row r="95" spans="1:10" x14ac:dyDescent="0.25">
      <c r="A95" s="22">
        <v>94</v>
      </c>
      <c r="B95" s="22" t="s">
        <v>167</v>
      </c>
      <c r="C95" s="22" t="s">
        <v>168</v>
      </c>
      <c r="D95" s="22" t="s">
        <v>57</v>
      </c>
      <c r="E95" s="42">
        <v>525.44000000000005</v>
      </c>
      <c r="F95" s="1"/>
      <c r="G95" s="1"/>
      <c r="H95" s="1"/>
      <c r="I95" s="1"/>
      <c r="J95" s="1"/>
    </row>
    <row r="96" spans="1:10" x14ac:dyDescent="0.25">
      <c r="A96" s="22">
        <v>95</v>
      </c>
      <c r="B96" s="22" t="s">
        <v>224</v>
      </c>
      <c r="C96" s="22" t="s">
        <v>225</v>
      </c>
      <c r="D96" s="22" t="s">
        <v>22</v>
      </c>
      <c r="E96" s="42">
        <v>519.87</v>
      </c>
      <c r="F96" s="1"/>
      <c r="G96" s="129" t="s">
        <v>420</v>
      </c>
      <c r="H96" s="1"/>
      <c r="I96" s="1"/>
      <c r="J96" s="1"/>
    </row>
    <row r="97" spans="1:10" x14ac:dyDescent="0.25">
      <c r="A97" s="22">
        <v>96</v>
      </c>
      <c r="B97" s="22" t="s">
        <v>226</v>
      </c>
      <c r="C97" s="22" t="s">
        <v>227</v>
      </c>
      <c r="D97" s="22" t="s">
        <v>51</v>
      </c>
      <c r="E97" s="42">
        <v>518.16999999999996</v>
      </c>
      <c r="F97" s="1"/>
      <c r="G97" s="1"/>
      <c r="H97" s="1"/>
      <c r="I97" s="1"/>
      <c r="J97" s="1"/>
    </row>
    <row r="98" spans="1:10" x14ac:dyDescent="0.25">
      <c r="A98" s="22">
        <v>97</v>
      </c>
      <c r="B98" s="22" t="s">
        <v>141</v>
      </c>
      <c r="C98" s="22" t="s">
        <v>142</v>
      </c>
      <c r="D98" s="22" t="s">
        <v>120</v>
      </c>
      <c r="E98" s="42">
        <v>511.86</v>
      </c>
      <c r="F98" s="1"/>
      <c r="G98" s="1"/>
      <c r="H98" s="1"/>
      <c r="I98" s="1"/>
      <c r="J98" s="1"/>
    </row>
    <row r="99" spans="1:10" x14ac:dyDescent="0.25">
      <c r="A99" s="22">
        <v>98</v>
      </c>
      <c r="B99" s="22" t="s">
        <v>169</v>
      </c>
      <c r="C99" s="22" t="s">
        <v>170</v>
      </c>
      <c r="D99" s="22" t="s">
        <v>29</v>
      </c>
      <c r="E99" s="42">
        <v>511.79</v>
      </c>
      <c r="F99" s="12"/>
      <c r="G99" s="31"/>
      <c r="H99" s="12"/>
      <c r="I99" s="1"/>
      <c r="J99" s="1"/>
    </row>
    <row r="100" spans="1:10" x14ac:dyDescent="0.25">
      <c r="A100" s="22">
        <v>99</v>
      </c>
      <c r="B100" s="22" t="s">
        <v>228</v>
      </c>
      <c r="C100" s="22" t="s">
        <v>229</v>
      </c>
      <c r="D100" s="22" t="s">
        <v>107</v>
      </c>
      <c r="E100" s="42">
        <v>510.56</v>
      </c>
      <c r="F100" s="31"/>
      <c r="G100" s="12"/>
      <c r="H100" s="12"/>
      <c r="I100" s="1"/>
      <c r="J100" s="1"/>
    </row>
    <row r="101" spans="1:10" x14ac:dyDescent="0.25">
      <c r="A101" s="22">
        <v>100</v>
      </c>
      <c r="B101" s="22" t="s">
        <v>230</v>
      </c>
      <c r="C101" s="22" t="s">
        <v>220</v>
      </c>
      <c r="D101" s="22" t="s">
        <v>221</v>
      </c>
      <c r="E101" s="42">
        <v>498.18</v>
      </c>
      <c r="F101" s="1"/>
      <c r="G101" s="1"/>
      <c r="H101" s="31"/>
      <c r="I101" s="1"/>
      <c r="J101" s="1"/>
    </row>
    <row r="103" spans="1:10" x14ac:dyDescent="0.25">
      <c r="B103" s="38"/>
    </row>
    <row r="104" spans="1:10" x14ac:dyDescent="0.25">
      <c r="F104" s="9">
        <v>1013</v>
      </c>
      <c r="G104" s="29">
        <v>7916</v>
      </c>
    </row>
  </sheetData>
  <autoFilter ref="A1:K103" xr:uid="{2374A27A-00A0-410E-A866-4C1956C15E5E}"/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zoomScale="115" workbookViewId="0">
      <selection activeCell="C3" sqref="C3"/>
    </sheetView>
  </sheetViews>
  <sheetFormatPr defaultRowHeight="12.5" x14ac:dyDescent="0.25"/>
  <cols>
    <col min="1" max="1" width="26.453125" customWidth="1"/>
    <col min="2" max="2" width="14.54296875" style="1" customWidth="1"/>
    <col min="3" max="3" width="12.453125" customWidth="1"/>
    <col min="5" max="5" width="11.1796875" bestFit="1" customWidth="1"/>
  </cols>
  <sheetData>
    <row r="1" spans="1:6" x14ac:dyDescent="0.25">
      <c r="B1" s="30" t="str">
        <f>'RANKLIST 2021'!I2</f>
        <v>Juniori 2021</v>
      </c>
      <c r="C1" s="30" t="str">
        <f>'RANKLIST 2021'!J2</f>
        <v>Belgie 2021</v>
      </c>
      <c r="D1" s="30" t="str">
        <f>'RANKLIST 2021'!K2</f>
        <v>ME 2021</v>
      </c>
      <c r="E1" s="30"/>
      <c r="F1" s="30"/>
    </row>
    <row r="2" spans="1:6" x14ac:dyDescent="0.25">
      <c r="A2" t="s">
        <v>25</v>
      </c>
      <c r="B2" s="3">
        <v>43</v>
      </c>
      <c r="C2" s="1">
        <v>28</v>
      </c>
      <c r="D2" s="1">
        <v>49</v>
      </c>
      <c r="E2" s="1"/>
      <c r="F2" s="10"/>
    </row>
    <row r="3" spans="1:6" x14ac:dyDescent="0.25">
      <c r="A3" t="s">
        <v>26</v>
      </c>
      <c r="B3" s="3">
        <f>'World top 100 2019'!F104</f>
        <v>1013</v>
      </c>
      <c r="C3" s="43">
        <f>'World top 100 2019'!G104</f>
        <v>7916</v>
      </c>
      <c r="D3" s="1">
        <v>738</v>
      </c>
      <c r="E3" s="1"/>
      <c r="F3" s="10"/>
    </row>
    <row r="4" spans="1:6" x14ac:dyDescent="0.25">
      <c r="B4" s="3"/>
      <c r="F4" s="10"/>
    </row>
    <row r="5" spans="1:6" ht="13" x14ac:dyDescent="0.3">
      <c r="A5" s="5" t="s">
        <v>3</v>
      </c>
      <c r="B5" s="6">
        <v>10000</v>
      </c>
      <c r="F5" s="10"/>
    </row>
    <row r="6" spans="1:6" ht="13" x14ac:dyDescent="0.3">
      <c r="A6" s="5" t="s">
        <v>7</v>
      </c>
      <c r="B6" s="7">
        <v>0.2</v>
      </c>
      <c r="F6" s="10"/>
    </row>
    <row r="7" spans="1:6" ht="13" x14ac:dyDescent="0.3">
      <c r="A7" s="5" t="s">
        <v>5</v>
      </c>
      <c r="B7" s="6">
        <v>40</v>
      </c>
      <c r="F7" s="10"/>
    </row>
    <row r="8" spans="1:6" ht="13" x14ac:dyDescent="0.3">
      <c r="A8" s="5" t="s">
        <v>18</v>
      </c>
      <c r="B8" s="6">
        <f>+B7-12</f>
        <v>28</v>
      </c>
      <c r="F8" s="10"/>
    </row>
    <row r="9" spans="1:6" ht="13" x14ac:dyDescent="0.3">
      <c r="A9" s="5" t="s">
        <v>6</v>
      </c>
      <c r="B9" s="7">
        <v>0.1</v>
      </c>
      <c r="F9" s="10"/>
    </row>
    <row r="10" spans="1:6" x14ac:dyDescent="0.25">
      <c r="A10" t="s">
        <v>4</v>
      </c>
      <c r="B10" s="1">
        <f t="shared" ref="B10" si="0">IF(B3&gt;$B$5,$B$5,B3)</f>
        <v>1013</v>
      </c>
      <c r="C10" s="1">
        <f>IF(C3&gt;$B$5,$B$5,C3)</f>
        <v>7916</v>
      </c>
      <c r="D10" s="1">
        <f t="shared" ref="D10" si="1">IF(D3&gt;$B$5,$B$5,D3)</f>
        <v>738</v>
      </c>
      <c r="E10" s="1"/>
      <c r="F10" s="1"/>
    </row>
    <row r="11" spans="1:6" x14ac:dyDescent="0.25">
      <c r="A11" t="s">
        <v>8</v>
      </c>
      <c r="B11" s="1">
        <f>IF(B2-12&gt;$B$8,$B$8,B2-12)</f>
        <v>28</v>
      </c>
      <c r="C11" s="1">
        <f t="shared" ref="C11:D11" si="2">IF(C2-12&gt;$B$8,$B$8,C2-12)</f>
        <v>16</v>
      </c>
      <c r="D11" s="1">
        <f t="shared" si="2"/>
        <v>28</v>
      </c>
      <c r="E11" s="1"/>
      <c r="F11" s="1"/>
    </row>
    <row r="12" spans="1:6" ht="13" x14ac:dyDescent="0.3">
      <c r="A12" s="2" t="s">
        <v>2</v>
      </c>
      <c r="B12" s="4">
        <f>(B10/$B$5*$B$6)+((B11)/($B$8)*$B$9)+1</f>
        <v>1.12026</v>
      </c>
      <c r="C12" s="4">
        <f>(C10/$B$5*$B$6)+((C11)/($B$8)*$B$9)+1</f>
        <v>1.2154628571428572</v>
      </c>
      <c r="D12" s="4">
        <f>MAX(B12:C12)</f>
        <v>1.2154628571428572</v>
      </c>
      <c r="E12" s="4"/>
      <c r="F12" s="4"/>
    </row>
    <row r="15" spans="1:6" x14ac:dyDescent="0.25">
      <c r="B15" s="12"/>
    </row>
    <row r="17" spans="2:2" x14ac:dyDescent="0.25">
      <c r="B17" s="11"/>
    </row>
  </sheetData>
  <phoneticPr fontId="6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C26B4-C015-4974-A566-AF25C6A898D1}">
  <dimension ref="A1:S156"/>
  <sheetViews>
    <sheetView workbookViewId="0">
      <selection activeCell="S1" sqref="S1:S2"/>
    </sheetView>
  </sheetViews>
  <sheetFormatPr defaultRowHeight="12.5" x14ac:dyDescent="0.25"/>
  <sheetData>
    <row r="1" spans="1:19" ht="19.5" customHeight="1" x14ac:dyDescent="0.3">
      <c r="A1" s="89" t="s">
        <v>365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S1" s="66" t="s">
        <v>364</v>
      </c>
    </row>
    <row r="2" spans="1:19" ht="12.75" customHeight="1" x14ac:dyDescent="0.3">
      <c r="A2" s="87" t="s">
        <v>366</v>
      </c>
      <c r="B2" s="87"/>
      <c r="C2" s="87"/>
      <c r="D2" s="87"/>
      <c r="E2" s="87"/>
      <c r="F2" s="87"/>
      <c r="G2" s="87"/>
      <c r="H2" s="87"/>
      <c r="I2" s="87"/>
      <c r="J2" s="87"/>
      <c r="K2" s="90" t="s">
        <v>367</v>
      </c>
      <c r="L2" s="90"/>
      <c r="M2" s="90"/>
      <c r="N2" s="90"/>
      <c r="O2" s="90"/>
      <c r="P2" s="90"/>
      <c r="Q2" s="90"/>
      <c r="R2" s="90"/>
      <c r="S2" s="66">
        <v>26</v>
      </c>
    </row>
    <row r="3" spans="1:19" ht="13" thickBot="1" x14ac:dyDescent="0.3">
      <c r="A3" s="91" t="s">
        <v>368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>
        <v>0.38692129629629629</v>
      </c>
      <c r="Q3" s="92"/>
      <c r="R3" s="92"/>
    </row>
    <row r="4" spans="1:19" x14ac:dyDescent="0.25">
      <c r="A4" s="86"/>
      <c r="B4" s="86"/>
      <c r="C4" s="86"/>
      <c r="D4" s="86"/>
      <c r="E4" s="86"/>
      <c r="F4" s="86"/>
      <c r="G4" s="86"/>
      <c r="H4" s="86"/>
      <c r="I4" s="47" t="s">
        <v>239</v>
      </c>
      <c r="J4" s="47" t="s">
        <v>240</v>
      </c>
      <c r="K4" s="47" t="s">
        <v>241</v>
      </c>
      <c r="L4" s="47" t="s">
        <v>242</v>
      </c>
      <c r="M4" s="47" t="s">
        <v>243</v>
      </c>
      <c r="N4" s="47" t="s">
        <v>244</v>
      </c>
      <c r="O4" s="47" t="s">
        <v>245</v>
      </c>
      <c r="P4" s="47" t="s">
        <v>246</v>
      </c>
      <c r="Q4" s="47" t="s">
        <v>247</v>
      </c>
      <c r="R4" s="47" t="s">
        <v>248</v>
      </c>
    </row>
    <row r="5" spans="1:19" ht="13" thickBot="1" x14ac:dyDescent="0.3">
      <c r="A5" s="87"/>
      <c r="B5" s="87"/>
      <c r="C5" s="87"/>
      <c r="D5" s="87"/>
      <c r="E5" s="87"/>
      <c r="F5" s="87"/>
      <c r="G5" s="87"/>
      <c r="H5" s="87"/>
      <c r="I5" s="51" t="s">
        <v>254</v>
      </c>
      <c r="J5" s="51" t="s">
        <v>255</v>
      </c>
      <c r="K5" s="51" t="s">
        <v>272</v>
      </c>
      <c r="L5" s="51" t="s">
        <v>256</v>
      </c>
      <c r="M5" s="51" t="s">
        <v>256</v>
      </c>
      <c r="N5" s="51" t="s">
        <v>254</v>
      </c>
      <c r="O5" s="51" t="s">
        <v>272</v>
      </c>
      <c r="P5" s="51" t="s">
        <v>250</v>
      </c>
      <c r="Q5" s="51" t="s">
        <v>251</v>
      </c>
      <c r="R5" s="51" t="s">
        <v>250</v>
      </c>
    </row>
    <row r="6" spans="1:19" x14ac:dyDescent="0.25">
      <c r="A6" s="87"/>
      <c r="B6" s="87"/>
      <c r="C6" s="87"/>
      <c r="D6" s="87"/>
      <c r="E6" s="87"/>
      <c r="F6" s="87"/>
      <c r="G6" s="87"/>
      <c r="H6" s="87"/>
      <c r="I6" s="47" t="s">
        <v>257</v>
      </c>
      <c r="J6" s="47" t="s">
        <v>258</v>
      </c>
      <c r="K6" s="47" t="s">
        <v>259</v>
      </c>
      <c r="L6" s="47" t="s">
        <v>260</v>
      </c>
      <c r="M6" s="47" t="s">
        <v>261</v>
      </c>
      <c r="N6" s="47" t="s">
        <v>262</v>
      </c>
      <c r="O6" s="47" t="s">
        <v>263</v>
      </c>
      <c r="P6" s="47" t="s">
        <v>264</v>
      </c>
      <c r="Q6" s="47" t="s">
        <v>265</v>
      </c>
      <c r="R6" s="47" t="s">
        <v>369</v>
      </c>
    </row>
    <row r="7" spans="1:19" ht="13" thickBot="1" x14ac:dyDescent="0.3">
      <c r="A7" s="87"/>
      <c r="B7" s="87"/>
      <c r="C7" s="87"/>
      <c r="D7" s="87"/>
      <c r="E7" s="87"/>
      <c r="F7" s="87"/>
      <c r="G7" s="87"/>
      <c r="H7" s="87"/>
      <c r="I7" s="51" t="s">
        <v>269</v>
      </c>
      <c r="J7" s="51" t="s">
        <v>256</v>
      </c>
      <c r="K7" s="51" t="s">
        <v>370</v>
      </c>
      <c r="L7" s="51" t="s">
        <v>256</v>
      </c>
      <c r="M7" s="51" t="s">
        <v>371</v>
      </c>
      <c r="N7" s="51" t="s">
        <v>255</v>
      </c>
      <c r="O7" s="51" t="s">
        <v>251</v>
      </c>
      <c r="P7" s="51" t="s">
        <v>250</v>
      </c>
      <c r="Q7" s="51" t="s">
        <v>249</v>
      </c>
      <c r="R7" s="51" t="s">
        <v>256</v>
      </c>
    </row>
    <row r="8" spans="1:19" x14ac:dyDescent="0.25">
      <c r="A8" s="87"/>
      <c r="B8" s="87"/>
      <c r="C8" s="87"/>
      <c r="D8" s="87"/>
      <c r="E8" s="87"/>
      <c r="F8" s="87"/>
      <c r="G8" s="87"/>
      <c r="H8" s="87"/>
      <c r="I8" s="47" t="s">
        <v>372</v>
      </c>
      <c r="J8" s="47" t="s">
        <v>373</v>
      </c>
      <c r="K8" s="47" t="s">
        <v>374</v>
      </c>
      <c r="L8" s="47" t="s">
        <v>375</v>
      </c>
      <c r="M8" s="47" t="s">
        <v>376</v>
      </c>
      <c r="N8" s="47" t="s">
        <v>377</v>
      </c>
    </row>
    <row r="9" spans="1:19" ht="13" thickBot="1" x14ac:dyDescent="0.3">
      <c r="A9" s="52" t="s">
        <v>99</v>
      </c>
      <c r="B9" s="53" t="s">
        <v>266</v>
      </c>
      <c r="C9" s="88" t="s">
        <v>267</v>
      </c>
      <c r="D9" s="88"/>
      <c r="E9" s="88"/>
      <c r="F9" s="53" t="s">
        <v>268</v>
      </c>
      <c r="G9" s="88" t="s">
        <v>231</v>
      </c>
      <c r="H9" s="88"/>
      <c r="I9" s="54" t="s">
        <v>378</v>
      </c>
      <c r="J9" s="54" t="s">
        <v>250</v>
      </c>
      <c r="K9" s="54" t="s">
        <v>251</v>
      </c>
      <c r="L9" s="54" t="s">
        <v>379</v>
      </c>
      <c r="M9" s="54" t="s">
        <v>249</v>
      </c>
      <c r="N9" s="54" t="s">
        <v>379</v>
      </c>
      <c r="O9" s="55"/>
      <c r="P9" s="55"/>
      <c r="Q9" s="55"/>
      <c r="R9" s="55"/>
    </row>
    <row r="10" spans="1:19" ht="13" thickTop="1" x14ac:dyDescent="0.25">
      <c r="A10" s="50">
        <v>1</v>
      </c>
      <c r="B10" s="56">
        <v>1</v>
      </c>
      <c r="C10" s="84" t="s">
        <v>312</v>
      </c>
      <c r="D10" s="84"/>
      <c r="E10" s="84"/>
      <c r="F10" s="47" t="s">
        <v>23</v>
      </c>
      <c r="G10" s="85">
        <v>19163</v>
      </c>
      <c r="H10" s="85"/>
      <c r="I10" s="56">
        <v>945</v>
      </c>
      <c r="J10" s="56">
        <v>589</v>
      </c>
      <c r="K10" s="56">
        <v>512</v>
      </c>
      <c r="L10" s="56">
        <v>302</v>
      </c>
      <c r="M10" s="56">
        <v>581</v>
      </c>
      <c r="N10" s="56">
        <v>991</v>
      </c>
      <c r="O10" s="56">
        <v>787</v>
      </c>
      <c r="P10" s="56">
        <v>991</v>
      </c>
      <c r="Q10" s="56">
        <v>990</v>
      </c>
      <c r="R10" s="56">
        <v>721</v>
      </c>
    </row>
    <row r="11" spans="1:19" x14ac:dyDescent="0.25">
      <c r="A11" s="70"/>
      <c r="B11" s="70"/>
      <c r="C11" s="70"/>
      <c r="D11" s="70"/>
      <c r="E11" s="70"/>
      <c r="F11" s="70"/>
      <c r="G11" s="70"/>
      <c r="H11" s="70"/>
      <c r="I11" s="56">
        <v>705</v>
      </c>
      <c r="J11" s="56">
        <v>302</v>
      </c>
      <c r="K11" s="56">
        <v>885</v>
      </c>
      <c r="L11" s="56">
        <v>1000</v>
      </c>
      <c r="M11" s="56">
        <v>796</v>
      </c>
      <c r="N11" s="56">
        <v>512</v>
      </c>
      <c r="O11" s="56">
        <v>964</v>
      </c>
      <c r="P11" s="56">
        <v>488</v>
      </c>
      <c r="Q11" s="56">
        <v>918</v>
      </c>
      <c r="R11" s="56">
        <v>653</v>
      </c>
    </row>
    <row r="12" spans="1:19" x14ac:dyDescent="0.25">
      <c r="A12" s="83"/>
      <c r="B12" s="83"/>
      <c r="C12" s="83"/>
      <c r="D12" s="83"/>
      <c r="E12" s="83"/>
      <c r="F12" s="83"/>
      <c r="G12" s="83"/>
      <c r="H12" s="83"/>
      <c r="I12" s="58">
        <v>1000</v>
      </c>
      <c r="J12" s="58">
        <v>70</v>
      </c>
      <c r="K12" s="58">
        <v>695</v>
      </c>
      <c r="L12" s="58">
        <v>908</v>
      </c>
      <c r="M12" s="58">
        <v>858</v>
      </c>
      <c r="N12" s="58">
        <v>1000</v>
      </c>
      <c r="O12" s="57"/>
      <c r="P12" s="57"/>
      <c r="Q12" s="57"/>
      <c r="R12" s="57"/>
    </row>
    <row r="13" spans="1:19" ht="12.75" customHeight="1" x14ac:dyDescent="0.25">
      <c r="A13" s="50">
        <v>2</v>
      </c>
      <c r="B13" s="56">
        <v>35</v>
      </c>
      <c r="C13" s="79" t="s">
        <v>380</v>
      </c>
      <c r="D13" s="79"/>
      <c r="E13" s="79"/>
      <c r="F13" s="47" t="s">
        <v>120</v>
      </c>
      <c r="G13" s="80">
        <v>17952</v>
      </c>
      <c r="H13" s="80"/>
      <c r="I13" s="56">
        <v>534</v>
      </c>
      <c r="J13" s="56">
        <v>999</v>
      </c>
      <c r="K13" s="56">
        <v>689</v>
      </c>
      <c r="L13" s="56">
        <v>804</v>
      </c>
      <c r="M13" s="56">
        <v>465</v>
      </c>
      <c r="N13" s="56">
        <v>488</v>
      </c>
      <c r="O13" s="56">
        <v>592</v>
      </c>
      <c r="P13" s="56">
        <v>855</v>
      </c>
      <c r="Q13" s="56">
        <v>799</v>
      </c>
      <c r="R13" s="56">
        <v>465</v>
      </c>
    </row>
    <row r="14" spans="1:19" x14ac:dyDescent="0.25">
      <c r="A14" s="70"/>
      <c r="B14" s="70"/>
      <c r="C14" s="70"/>
      <c r="D14" s="70"/>
      <c r="E14" s="70"/>
      <c r="F14" s="70"/>
      <c r="G14" s="70"/>
      <c r="H14" s="70"/>
      <c r="I14" s="56">
        <v>831</v>
      </c>
      <c r="J14" s="56">
        <v>465</v>
      </c>
      <c r="K14" s="56">
        <v>965</v>
      </c>
      <c r="L14" s="56">
        <v>655</v>
      </c>
      <c r="M14" s="56">
        <v>140</v>
      </c>
      <c r="N14" s="56">
        <v>794</v>
      </c>
      <c r="O14" s="56">
        <v>1000</v>
      </c>
      <c r="P14" s="56">
        <v>720</v>
      </c>
      <c r="Q14" s="56">
        <v>1000</v>
      </c>
      <c r="R14" s="56">
        <v>803</v>
      </c>
    </row>
    <row r="15" spans="1:19" x14ac:dyDescent="0.25">
      <c r="A15" s="83"/>
      <c r="B15" s="83"/>
      <c r="C15" s="83"/>
      <c r="D15" s="83"/>
      <c r="E15" s="83"/>
      <c r="F15" s="83"/>
      <c r="G15" s="83"/>
      <c r="H15" s="83"/>
      <c r="I15" s="58">
        <v>686</v>
      </c>
      <c r="J15" s="58">
        <v>767</v>
      </c>
      <c r="K15" s="58">
        <v>654</v>
      </c>
      <c r="L15" s="58">
        <v>349</v>
      </c>
      <c r="M15" s="58">
        <v>716</v>
      </c>
      <c r="N15" s="58">
        <v>717</v>
      </c>
      <c r="O15" s="57"/>
      <c r="P15" s="57"/>
      <c r="Q15" s="57"/>
      <c r="R15" s="57"/>
    </row>
    <row r="16" spans="1:19" ht="12.75" customHeight="1" x14ac:dyDescent="0.25">
      <c r="A16" s="50">
        <v>3</v>
      </c>
      <c r="B16" s="56">
        <v>40</v>
      </c>
      <c r="C16" s="79" t="s">
        <v>310</v>
      </c>
      <c r="D16" s="79"/>
      <c r="E16" s="79"/>
      <c r="F16" s="47" t="s">
        <v>41</v>
      </c>
      <c r="G16" s="80">
        <v>17302</v>
      </c>
      <c r="H16" s="80"/>
      <c r="I16" s="56">
        <v>701</v>
      </c>
      <c r="J16" s="56">
        <v>589</v>
      </c>
      <c r="K16" s="56">
        <v>140</v>
      </c>
      <c r="L16" s="56">
        <v>1000</v>
      </c>
      <c r="M16" s="56">
        <v>645</v>
      </c>
      <c r="N16" s="56">
        <v>673</v>
      </c>
      <c r="O16" s="56">
        <v>302</v>
      </c>
      <c r="P16" s="56">
        <v>575</v>
      </c>
      <c r="Q16" s="56">
        <v>866</v>
      </c>
      <c r="R16" s="56">
        <v>841</v>
      </c>
    </row>
    <row r="17" spans="1:18" x14ac:dyDescent="0.25">
      <c r="A17" s="70"/>
      <c r="B17" s="70"/>
      <c r="C17" s="70"/>
      <c r="D17" s="70"/>
      <c r="E17" s="70"/>
      <c r="F17" s="70"/>
      <c r="G17" s="70"/>
      <c r="H17" s="70"/>
      <c r="I17" s="56">
        <v>929</v>
      </c>
      <c r="J17" s="56">
        <v>786</v>
      </c>
      <c r="K17" s="56">
        <v>769</v>
      </c>
      <c r="L17" s="56">
        <v>871</v>
      </c>
      <c r="M17" s="56">
        <v>279</v>
      </c>
      <c r="N17" s="56">
        <v>817</v>
      </c>
      <c r="O17" s="56">
        <v>530</v>
      </c>
      <c r="P17" s="56">
        <v>949</v>
      </c>
      <c r="Q17" s="56">
        <v>442</v>
      </c>
      <c r="R17" s="56">
        <v>702</v>
      </c>
    </row>
    <row r="18" spans="1:18" x14ac:dyDescent="0.25">
      <c r="A18" s="83"/>
      <c r="B18" s="83"/>
      <c r="C18" s="83"/>
      <c r="D18" s="83"/>
      <c r="E18" s="83"/>
      <c r="F18" s="83"/>
      <c r="G18" s="83"/>
      <c r="H18" s="83"/>
      <c r="I18" s="58">
        <v>291</v>
      </c>
      <c r="J18" s="58">
        <v>978</v>
      </c>
      <c r="K18" s="58">
        <v>878</v>
      </c>
      <c r="L18" s="58">
        <v>70</v>
      </c>
      <c r="M18" s="58">
        <v>953</v>
      </c>
      <c r="N18" s="58">
        <v>726</v>
      </c>
      <c r="O18" s="57"/>
      <c r="P18" s="57"/>
      <c r="Q18" s="57"/>
      <c r="R18" s="57"/>
    </row>
    <row r="19" spans="1:18" ht="12.75" customHeight="1" x14ac:dyDescent="0.25">
      <c r="A19" s="50">
        <v>4</v>
      </c>
      <c r="B19" s="56">
        <v>7</v>
      </c>
      <c r="C19" s="79" t="s">
        <v>381</v>
      </c>
      <c r="D19" s="79"/>
      <c r="E19" s="79"/>
      <c r="F19" s="47" t="s">
        <v>44</v>
      </c>
      <c r="G19" s="80">
        <v>16241</v>
      </c>
      <c r="H19" s="80"/>
      <c r="I19" s="56">
        <v>689</v>
      </c>
      <c r="J19" s="56">
        <v>578</v>
      </c>
      <c r="K19" s="56">
        <v>796</v>
      </c>
      <c r="L19" s="56">
        <v>256</v>
      </c>
      <c r="M19" s="56">
        <v>140</v>
      </c>
      <c r="N19" s="56">
        <v>302</v>
      </c>
      <c r="O19" s="56">
        <v>419</v>
      </c>
      <c r="P19" s="56">
        <v>604</v>
      </c>
      <c r="Q19" s="56">
        <v>847</v>
      </c>
      <c r="R19" s="56">
        <v>1000</v>
      </c>
    </row>
    <row r="20" spans="1:18" x14ac:dyDescent="0.25">
      <c r="A20" s="70"/>
      <c r="B20" s="70"/>
      <c r="C20" s="70"/>
      <c r="D20" s="70"/>
      <c r="E20" s="70"/>
      <c r="F20" s="70"/>
      <c r="G20" s="70"/>
      <c r="H20" s="70"/>
      <c r="I20" s="56">
        <v>799</v>
      </c>
      <c r="J20" s="56">
        <v>822</v>
      </c>
      <c r="K20" s="56">
        <v>787</v>
      </c>
      <c r="L20" s="56">
        <v>754</v>
      </c>
      <c r="M20" s="56">
        <v>593</v>
      </c>
      <c r="N20" s="56">
        <v>530</v>
      </c>
      <c r="O20" s="56">
        <v>941</v>
      </c>
      <c r="P20" s="56">
        <v>673</v>
      </c>
      <c r="Q20" s="56">
        <v>946</v>
      </c>
      <c r="R20" s="56">
        <v>732</v>
      </c>
    </row>
    <row r="21" spans="1:18" x14ac:dyDescent="0.25">
      <c r="A21" s="83"/>
      <c r="B21" s="83"/>
      <c r="C21" s="83"/>
      <c r="D21" s="83"/>
      <c r="E21" s="83"/>
      <c r="F21" s="83"/>
      <c r="G21" s="83"/>
      <c r="H21" s="83"/>
      <c r="I21" s="58">
        <v>564</v>
      </c>
      <c r="J21" s="58">
        <v>349</v>
      </c>
      <c r="K21" s="58">
        <v>319</v>
      </c>
      <c r="L21" s="58">
        <v>856</v>
      </c>
      <c r="M21" s="58">
        <v>759</v>
      </c>
      <c r="N21" s="58">
        <v>186</v>
      </c>
      <c r="O21" s="57"/>
      <c r="P21" s="57"/>
      <c r="Q21" s="57"/>
      <c r="R21" s="57"/>
    </row>
    <row r="22" spans="1:18" ht="12.75" customHeight="1" x14ac:dyDescent="0.25">
      <c r="A22" s="50">
        <v>5</v>
      </c>
      <c r="B22" s="56">
        <v>28</v>
      </c>
      <c r="C22" s="79" t="s">
        <v>382</v>
      </c>
      <c r="D22" s="79"/>
      <c r="E22" s="79"/>
      <c r="F22" s="47" t="s">
        <v>29</v>
      </c>
      <c r="G22" s="80">
        <v>16110</v>
      </c>
      <c r="H22" s="80"/>
      <c r="I22" s="56">
        <v>1000</v>
      </c>
      <c r="J22" s="56">
        <v>442</v>
      </c>
      <c r="K22" s="56">
        <v>745</v>
      </c>
      <c r="L22" s="56">
        <v>862</v>
      </c>
      <c r="M22" s="56">
        <v>639</v>
      </c>
      <c r="N22" s="56">
        <v>704</v>
      </c>
      <c r="O22" s="56">
        <v>572</v>
      </c>
      <c r="P22" s="56">
        <v>741</v>
      </c>
      <c r="Q22" s="56">
        <v>990</v>
      </c>
      <c r="R22" s="56">
        <v>852</v>
      </c>
    </row>
    <row r="23" spans="1:18" x14ac:dyDescent="0.25">
      <c r="A23" s="70"/>
      <c r="B23" s="70"/>
      <c r="C23" s="70"/>
      <c r="D23" s="70"/>
      <c r="E23" s="70"/>
      <c r="F23" s="70"/>
      <c r="G23" s="70"/>
      <c r="H23" s="70"/>
      <c r="I23" s="56">
        <v>942</v>
      </c>
      <c r="J23" s="56">
        <v>1000</v>
      </c>
      <c r="K23" s="56">
        <v>698</v>
      </c>
      <c r="L23" s="56">
        <v>805</v>
      </c>
      <c r="M23" s="56">
        <v>23</v>
      </c>
      <c r="N23" s="56">
        <v>0</v>
      </c>
      <c r="O23" s="56">
        <v>488</v>
      </c>
      <c r="P23" s="56">
        <v>465</v>
      </c>
      <c r="Q23" s="56">
        <v>349</v>
      </c>
      <c r="R23" s="56">
        <v>679</v>
      </c>
    </row>
    <row r="24" spans="1:18" x14ac:dyDescent="0.25">
      <c r="A24" s="83"/>
      <c r="B24" s="83"/>
      <c r="C24" s="83"/>
      <c r="D24" s="83"/>
      <c r="E24" s="83"/>
      <c r="F24" s="83"/>
      <c r="G24" s="83"/>
      <c r="H24" s="83"/>
      <c r="I24" s="58">
        <v>128</v>
      </c>
      <c r="J24" s="58">
        <v>512</v>
      </c>
      <c r="K24" s="58">
        <v>980</v>
      </c>
      <c r="L24" s="58">
        <v>512</v>
      </c>
      <c r="M24" s="58">
        <v>442</v>
      </c>
      <c r="N24" s="58">
        <v>540</v>
      </c>
      <c r="O24" s="57"/>
      <c r="P24" s="57"/>
      <c r="Q24" s="57"/>
      <c r="R24" s="57"/>
    </row>
    <row r="25" spans="1:18" ht="12.75" customHeight="1" x14ac:dyDescent="0.25">
      <c r="A25" s="50">
        <v>6</v>
      </c>
      <c r="B25" s="56">
        <v>23</v>
      </c>
      <c r="C25" s="79" t="s">
        <v>383</v>
      </c>
      <c r="D25" s="79"/>
      <c r="E25" s="79"/>
      <c r="F25" s="47" t="s">
        <v>22</v>
      </c>
      <c r="G25" s="80">
        <v>16107</v>
      </c>
      <c r="H25" s="80"/>
      <c r="I25" s="56">
        <v>423</v>
      </c>
      <c r="J25" s="56">
        <v>878</v>
      </c>
      <c r="K25" s="56">
        <v>279</v>
      </c>
      <c r="L25" s="56">
        <v>116</v>
      </c>
      <c r="M25" s="56">
        <v>681</v>
      </c>
      <c r="N25" s="56">
        <v>673</v>
      </c>
      <c r="O25" s="56">
        <v>488</v>
      </c>
      <c r="P25" s="56">
        <v>773</v>
      </c>
      <c r="Q25" s="56">
        <v>885</v>
      </c>
      <c r="R25" s="56">
        <v>907</v>
      </c>
    </row>
    <row r="26" spans="1:18" x14ac:dyDescent="0.25">
      <c r="A26" s="70"/>
      <c r="B26" s="70"/>
      <c r="C26" s="70"/>
      <c r="D26" s="70"/>
      <c r="E26" s="70"/>
      <c r="F26" s="70"/>
      <c r="G26" s="70"/>
      <c r="H26" s="70"/>
      <c r="I26" s="56">
        <v>512</v>
      </c>
      <c r="J26" s="56">
        <v>879</v>
      </c>
      <c r="K26" s="56">
        <v>787</v>
      </c>
      <c r="L26" s="56">
        <v>256</v>
      </c>
      <c r="M26" s="56">
        <v>625</v>
      </c>
      <c r="N26" s="56">
        <v>801</v>
      </c>
      <c r="O26" s="56">
        <v>922</v>
      </c>
      <c r="P26" s="56">
        <v>810</v>
      </c>
      <c r="Q26" s="56">
        <v>952</v>
      </c>
      <c r="R26" s="56">
        <v>70</v>
      </c>
    </row>
    <row r="27" spans="1:18" x14ac:dyDescent="0.25">
      <c r="A27" s="83"/>
      <c r="B27" s="83"/>
      <c r="C27" s="83"/>
      <c r="D27" s="83"/>
      <c r="E27" s="83"/>
      <c r="F27" s="83"/>
      <c r="G27" s="83"/>
      <c r="H27" s="83"/>
      <c r="I27" s="58">
        <v>488</v>
      </c>
      <c r="J27" s="58">
        <v>858</v>
      </c>
      <c r="K27" s="58">
        <v>797</v>
      </c>
      <c r="L27" s="58">
        <v>245</v>
      </c>
      <c r="M27" s="58">
        <v>395</v>
      </c>
      <c r="N27" s="58">
        <v>607</v>
      </c>
      <c r="O27" s="57"/>
      <c r="P27" s="57"/>
      <c r="Q27" s="57"/>
      <c r="R27" s="57"/>
    </row>
    <row r="28" spans="1:18" ht="12.75" customHeight="1" x14ac:dyDescent="0.25">
      <c r="A28" s="50">
        <v>7</v>
      </c>
      <c r="B28" s="56">
        <v>31</v>
      </c>
      <c r="C28" s="79" t="s">
        <v>384</v>
      </c>
      <c r="D28" s="79"/>
      <c r="E28" s="79"/>
      <c r="F28" s="47" t="s">
        <v>51</v>
      </c>
      <c r="G28" s="80">
        <v>15640</v>
      </c>
      <c r="H28" s="80"/>
      <c r="I28" s="56">
        <v>678</v>
      </c>
      <c r="J28" s="56">
        <v>279</v>
      </c>
      <c r="K28" s="56">
        <v>70</v>
      </c>
      <c r="L28" s="56">
        <v>724</v>
      </c>
      <c r="M28" s="56">
        <v>981</v>
      </c>
      <c r="N28" s="56">
        <v>861</v>
      </c>
      <c r="O28" s="56">
        <v>639</v>
      </c>
      <c r="P28" s="56">
        <v>1000</v>
      </c>
      <c r="Q28" s="56">
        <v>372</v>
      </c>
      <c r="R28" s="56">
        <v>878</v>
      </c>
    </row>
    <row r="29" spans="1:18" x14ac:dyDescent="0.25">
      <c r="A29" s="70"/>
      <c r="B29" s="70"/>
      <c r="C29" s="70"/>
      <c r="D29" s="70"/>
      <c r="E29" s="70"/>
      <c r="F29" s="70"/>
      <c r="G29" s="70"/>
      <c r="H29" s="70"/>
      <c r="I29" s="56">
        <v>488</v>
      </c>
      <c r="J29" s="56">
        <v>548</v>
      </c>
      <c r="K29" s="56">
        <v>689</v>
      </c>
      <c r="L29" s="56">
        <v>918</v>
      </c>
      <c r="M29" s="56">
        <v>395</v>
      </c>
      <c r="N29" s="56">
        <v>419</v>
      </c>
      <c r="O29" s="56">
        <v>349</v>
      </c>
      <c r="P29" s="56">
        <v>419</v>
      </c>
      <c r="Q29" s="56">
        <v>620</v>
      </c>
      <c r="R29" s="56">
        <v>116</v>
      </c>
    </row>
    <row r="30" spans="1:18" x14ac:dyDescent="0.25">
      <c r="A30" s="83"/>
      <c r="B30" s="83"/>
      <c r="C30" s="83"/>
      <c r="D30" s="83"/>
      <c r="E30" s="83"/>
      <c r="F30" s="83"/>
      <c r="G30" s="83"/>
      <c r="H30" s="83"/>
      <c r="I30" s="58">
        <v>384</v>
      </c>
      <c r="J30" s="58">
        <v>861</v>
      </c>
      <c r="K30" s="58">
        <v>634</v>
      </c>
      <c r="L30" s="58">
        <v>872</v>
      </c>
      <c r="M30" s="58">
        <v>934</v>
      </c>
      <c r="N30" s="58">
        <v>512</v>
      </c>
      <c r="O30" s="57"/>
      <c r="P30" s="57"/>
      <c r="Q30" s="57"/>
      <c r="R30" s="57"/>
    </row>
    <row r="31" spans="1:18" ht="12.75" customHeight="1" x14ac:dyDescent="0.25">
      <c r="A31" s="50">
        <v>8</v>
      </c>
      <c r="B31" s="56">
        <v>14</v>
      </c>
      <c r="C31" s="79" t="s">
        <v>385</v>
      </c>
      <c r="D31" s="79"/>
      <c r="E31" s="79"/>
      <c r="F31" s="47" t="s">
        <v>0</v>
      </c>
      <c r="G31" s="80">
        <v>15576</v>
      </c>
      <c r="H31" s="80"/>
      <c r="I31" s="56">
        <v>395</v>
      </c>
      <c r="J31" s="56">
        <v>395</v>
      </c>
      <c r="K31" s="56">
        <v>755</v>
      </c>
      <c r="L31" s="56">
        <v>931</v>
      </c>
      <c r="M31" s="56">
        <v>962</v>
      </c>
      <c r="N31" s="56">
        <v>465</v>
      </c>
      <c r="O31" s="56">
        <v>774</v>
      </c>
      <c r="P31" s="56">
        <v>517</v>
      </c>
      <c r="Q31" s="56">
        <v>256</v>
      </c>
      <c r="R31" s="56">
        <v>186</v>
      </c>
    </row>
    <row r="32" spans="1:18" x14ac:dyDescent="0.25">
      <c r="A32" s="70"/>
      <c r="B32" s="70"/>
      <c r="C32" s="70"/>
      <c r="D32" s="70"/>
      <c r="E32" s="70"/>
      <c r="F32" s="70"/>
      <c r="G32" s="70"/>
      <c r="H32" s="70"/>
      <c r="I32" s="56">
        <v>395</v>
      </c>
      <c r="J32" s="56">
        <v>581</v>
      </c>
      <c r="K32" s="56">
        <v>805</v>
      </c>
      <c r="L32" s="56">
        <v>985</v>
      </c>
      <c r="M32" s="56">
        <v>691</v>
      </c>
      <c r="N32" s="56">
        <v>697</v>
      </c>
      <c r="O32" s="56">
        <v>960</v>
      </c>
      <c r="P32" s="56">
        <v>792</v>
      </c>
      <c r="Q32" s="56">
        <v>23</v>
      </c>
      <c r="R32" s="56">
        <v>1000</v>
      </c>
    </row>
    <row r="33" spans="1:19" x14ac:dyDescent="0.25">
      <c r="A33" s="83"/>
      <c r="B33" s="83"/>
      <c r="C33" s="83"/>
      <c r="D33" s="83"/>
      <c r="E33" s="83"/>
      <c r="F33" s="83"/>
      <c r="G33" s="83"/>
      <c r="H33" s="83"/>
      <c r="I33" s="58">
        <v>808</v>
      </c>
      <c r="J33" s="58">
        <v>948</v>
      </c>
      <c r="K33" s="58">
        <v>116</v>
      </c>
      <c r="L33" s="58">
        <v>395</v>
      </c>
      <c r="M33" s="58">
        <v>256</v>
      </c>
      <c r="N33" s="58">
        <v>488</v>
      </c>
      <c r="O33" s="57"/>
      <c r="P33" s="57"/>
      <c r="Q33" s="57"/>
      <c r="R33" s="57"/>
    </row>
    <row r="34" spans="1:19" ht="12.75" customHeight="1" x14ac:dyDescent="0.25">
      <c r="A34" s="50">
        <v>9</v>
      </c>
      <c r="B34" s="56">
        <v>4</v>
      </c>
      <c r="C34" s="79" t="s">
        <v>329</v>
      </c>
      <c r="D34" s="79"/>
      <c r="E34" s="79"/>
      <c r="F34" s="47" t="s">
        <v>24</v>
      </c>
      <c r="G34" s="80">
        <v>15160</v>
      </c>
      <c r="H34" s="80"/>
      <c r="I34" s="56">
        <v>745</v>
      </c>
      <c r="J34" s="56">
        <v>589</v>
      </c>
      <c r="K34" s="56">
        <v>872</v>
      </c>
      <c r="L34" s="56">
        <v>326</v>
      </c>
      <c r="M34" s="56">
        <v>512</v>
      </c>
      <c r="N34" s="56">
        <v>395</v>
      </c>
      <c r="O34" s="56">
        <v>324</v>
      </c>
      <c r="P34" s="56">
        <v>902</v>
      </c>
      <c r="Q34" s="56">
        <v>847</v>
      </c>
      <c r="R34" s="56">
        <v>837</v>
      </c>
    </row>
    <row r="35" spans="1:19" x14ac:dyDescent="0.25">
      <c r="A35" s="70"/>
      <c r="B35" s="70"/>
      <c r="C35" s="70"/>
      <c r="D35" s="70"/>
      <c r="E35" s="70"/>
      <c r="F35" s="70"/>
      <c r="G35" s="70"/>
      <c r="H35" s="70"/>
      <c r="I35" s="56">
        <v>813</v>
      </c>
      <c r="J35" s="56">
        <v>604</v>
      </c>
      <c r="K35" s="56">
        <v>419</v>
      </c>
      <c r="L35" s="56">
        <v>47</v>
      </c>
      <c r="M35" s="56">
        <v>1000</v>
      </c>
      <c r="N35" s="56">
        <v>302</v>
      </c>
      <c r="O35" s="56">
        <v>862</v>
      </c>
      <c r="P35" s="56">
        <v>774</v>
      </c>
      <c r="Q35" s="56">
        <v>661</v>
      </c>
      <c r="R35" s="56">
        <v>512</v>
      </c>
    </row>
    <row r="36" spans="1:19" x14ac:dyDescent="0.25">
      <c r="A36" s="83"/>
      <c r="B36" s="83"/>
      <c r="C36" s="83"/>
      <c r="D36" s="83"/>
      <c r="E36" s="83"/>
      <c r="F36" s="83"/>
      <c r="G36" s="83"/>
      <c r="H36" s="83"/>
      <c r="I36" s="58">
        <v>384</v>
      </c>
      <c r="J36" s="58">
        <v>93</v>
      </c>
      <c r="K36" s="58">
        <v>465</v>
      </c>
      <c r="L36" s="58">
        <v>512</v>
      </c>
      <c r="M36" s="58">
        <v>835</v>
      </c>
      <c r="N36" s="58">
        <v>528</v>
      </c>
      <c r="O36" s="57"/>
      <c r="P36" s="57"/>
      <c r="Q36" s="57"/>
      <c r="R36" s="57"/>
    </row>
    <row r="37" spans="1:19" ht="12.75" customHeight="1" x14ac:dyDescent="0.25">
      <c r="A37" s="50">
        <v>10</v>
      </c>
      <c r="B37" s="56">
        <v>25</v>
      </c>
      <c r="C37" s="79" t="s">
        <v>386</v>
      </c>
      <c r="D37" s="79"/>
      <c r="E37" s="79"/>
      <c r="F37" s="47" t="s">
        <v>29</v>
      </c>
      <c r="G37" s="80">
        <v>14837</v>
      </c>
      <c r="H37" s="80"/>
      <c r="I37" s="56">
        <v>302</v>
      </c>
      <c r="J37" s="56">
        <v>589</v>
      </c>
      <c r="K37" s="56">
        <v>822</v>
      </c>
      <c r="L37" s="56">
        <v>788</v>
      </c>
      <c r="M37" s="56">
        <v>442</v>
      </c>
      <c r="N37" s="56">
        <v>512</v>
      </c>
      <c r="O37" s="56">
        <v>536</v>
      </c>
      <c r="P37" s="56">
        <v>811</v>
      </c>
      <c r="Q37" s="56">
        <v>732</v>
      </c>
      <c r="R37" s="56">
        <v>720</v>
      </c>
    </row>
    <row r="38" spans="1:19" x14ac:dyDescent="0.25">
      <c r="A38" s="70"/>
      <c r="B38" s="70"/>
      <c r="C38" s="70"/>
      <c r="D38" s="70"/>
      <c r="E38" s="70"/>
      <c r="F38" s="70"/>
      <c r="G38" s="70"/>
      <c r="H38" s="70"/>
      <c r="I38" s="56">
        <v>504</v>
      </c>
      <c r="J38" s="56">
        <v>775</v>
      </c>
      <c r="K38" s="56">
        <v>116</v>
      </c>
      <c r="L38" s="56">
        <v>724</v>
      </c>
      <c r="M38" s="56">
        <v>233</v>
      </c>
      <c r="N38" s="56">
        <v>0</v>
      </c>
      <c r="O38" s="56">
        <v>786</v>
      </c>
      <c r="P38" s="56">
        <v>395</v>
      </c>
      <c r="Q38" s="56">
        <v>681</v>
      </c>
      <c r="R38" s="56">
        <v>640</v>
      </c>
    </row>
    <row r="39" spans="1:19" x14ac:dyDescent="0.25">
      <c r="A39" s="83"/>
      <c r="B39" s="83"/>
      <c r="C39" s="83"/>
      <c r="D39" s="83"/>
      <c r="E39" s="83"/>
      <c r="F39" s="83"/>
      <c r="G39" s="83"/>
      <c r="H39" s="83"/>
      <c r="I39" s="58">
        <v>186</v>
      </c>
      <c r="J39" s="58">
        <v>736</v>
      </c>
      <c r="K39" s="58">
        <v>615</v>
      </c>
      <c r="L39" s="58">
        <v>419</v>
      </c>
      <c r="M39" s="58">
        <v>1000</v>
      </c>
      <c r="N39" s="58">
        <v>773</v>
      </c>
      <c r="O39" s="57"/>
      <c r="P39" s="57"/>
      <c r="Q39" s="57"/>
      <c r="R39" s="57"/>
    </row>
    <row r="40" spans="1:19" ht="12.75" customHeight="1" x14ac:dyDescent="0.25">
      <c r="A40" s="50">
        <v>11</v>
      </c>
      <c r="B40" s="56">
        <v>15</v>
      </c>
      <c r="C40" s="79" t="s">
        <v>387</v>
      </c>
      <c r="D40" s="79"/>
      <c r="E40" s="79"/>
      <c r="F40" s="47" t="s">
        <v>0</v>
      </c>
      <c r="G40" s="80">
        <v>14687</v>
      </c>
      <c r="H40" s="80"/>
      <c r="I40" s="56">
        <v>0</v>
      </c>
      <c r="J40" s="56">
        <v>589</v>
      </c>
      <c r="K40" s="56">
        <v>768</v>
      </c>
      <c r="L40" s="56">
        <v>544</v>
      </c>
      <c r="M40" s="56">
        <v>326</v>
      </c>
      <c r="N40" s="56">
        <v>548</v>
      </c>
      <c r="O40" s="56">
        <v>326</v>
      </c>
      <c r="P40" s="56">
        <v>465</v>
      </c>
      <c r="Q40" s="56">
        <v>407</v>
      </c>
      <c r="R40" s="56">
        <v>885</v>
      </c>
    </row>
    <row r="41" spans="1:19" x14ac:dyDescent="0.25">
      <c r="A41" s="70"/>
      <c r="B41" s="70"/>
      <c r="C41" s="70"/>
      <c r="D41" s="70"/>
      <c r="E41" s="70"/>
      <c r="F41" s="70"/>
      <c r="G41" s="70"/>
      <c r="H41" s="70"/>
      <c r="I41" s="56">
        <v>798</v>
      </c>
      <c r="J41" s="56">
        <v>675</v>
      </c>
      <c r="K41" s="56">
        <v>256</v>
      </c>
      <c r="L41" s="56">
        <v>919</v>
      </c>
      <c r="M41" s="56">
        <v>584</v>
      </c>
      <c r="N41" s="56">
        <v>732</v>
      </c>
      <c r="O41" s="56">
        <v>647</v>
      </c>
      <c r="P41" s="56">
        <v>776</v>
      </c>
      <c r="Q41" s="56">
        <v>715</v>
      </c>
      <c r="R41" s="56">
        <v>784</v>
      </c>
    </row>
    <row r="42" spans="1:19" x14ac:dyDescent="0.25">
      <c r="A42" s="83"/>
      <c r="B42" s="83"/>
      <c r="C42" s="83"/>
      <c r="D42" s="83"/>
      <c r="E42" s="83"/>
      <c r="F42" s="83"/>
      <c r="G42" s="83"/>
      <c r="H42" s="83"/>
      <c r="I42" s="58">
        <v>582</v>
      </c>
      <c r="J42" s="58">
        <v>936</v>
      </c>
      <c r="K42" s="58">
        <v>384</v>
      </c>
      <c r="L42" s="58">
        <v>152</v>
      </c>
      <c r="M42" s="58">
        <v>372</v>
      </c>
      <c r="N42" s="58">
        <v>517</v>
      </c>
      <c r="O42" s="57"/>
      <c r="P42" s="57"/>
      <c r="Q42" s="57"/>
      <c r="R42" s="57"/>
    </row>
    <row r="43" spans="1:19" ht="12.75" customHeight="1" x14ac:dyDescent="0.25">
      <c r="A43" s="50">
        <v>12</v>
      </c>
      <c r="B43" s="56">
        <v>22</v>
      </c>
      <c r="C43" s="79" t="s">
        <v>388</v>
      </c>
      <c r="D43" s="79"/>
      <c r="E43" s="79"/>
      <c r="F43" s="47" t="s">
        <v>22</v>
      </c>
      <c r="G43" s="80">
        <v>14654</v>
      </c>
      <c r="H43" s="80"/>
      <c r="I43" s="56">
        <v>112</v>
      </c>
      <c r="J43" s="56">
        <v>916</v>
      </c>
      <c r="K43" s="56">
        <v>465</v>
      </c>
      <c r="L43" s="56">
        <v>279</v>
      </c>
      <c r="M43" s="56">
        <v>667</v>
      </c>
      <c r="N43" s="56">
        <v>916</v>
      </c>
      <c r="O43" s="56">
        <v>256</v>
      </c>
      <c r="P43" s="56">
        <v>611</v>
      </c>
      <c r="Q43" s="56">
        <v>770</v>
      </c>
      <c r="R43" s="56">
        <v>288</v>
      </c>
    </row>
    <row r="44" spans="1:19" x14ac:dyDescent="0.25">
      <c r="A44" s="70"/>
      <c r="B44" s="70"/>
      <c r="C44" s="70"/>
      <c r="D44" s="70"/>
      <c r="E44" s="70"/>
      <c r="F44" s="70"/>
      <c r="G44" s="70"/>
      <c r="H44" s="70"/>
      <c r="I44" s="56">
        <v>209</v>
      </c>
      <c r="J44" s="56">
        <v>996</v>
      </c>
      <c r="K44" s="56">
        <v>672</v>
      </c>
      <c r="L44" s="56">
        <v>233</v>
      </c>
      <c r="M44" s="56">
        <v>588</v>
      </c>
      <c r="N44" s="56">
        <v>827</v>
      </c>
      <c r="O44" s="56">
        <v>852</v>
      </c>
      <c r="P44" s="56">
        <v>878</v>
      </c>
      <c r="Q44" s="56">
        <v>326</v>
      </c>
      <c r="R44" s="56">
        <v>372</v>
      </c>
    </row>
    <row r="45" spans="1:19" x14ac:dyDescent="0.25">
      <c r="A45" s="83"/>
      <c r="B45" s="83"/>
      <c r="C45" s="83"/>
      <c r="D45" s="83"/>
      <c r="E45" s="83"/>
      <c r="F45" s="83"/>
      <c r="G45" s="83"/>
      <c r="H45" s="83"/>
      <c r="I45" s="58">
        <v>547</v>
      </c>
      <c r="J45" s="58">
        <v>442</v>
      </c>
      <c r="K45" s="58">
        <v>919</v>
      </c>
      <c r="L45" s="58">
        <v>717</v>
      </c>
      <c r="M45" s="58">
        <v>279</v>
      </c>
      <c r="N45" s="58">
        <v>517</v>
      </c>
      <c r="O45" s="57"/>
      <c r="P45" s="57"/>
      <c r="Q45" s="57"/>
      <c r="R45" s="57"/>
    </row>
    <row r="46" spans="1:19" ht="12.75" customHeight="1" x14ac:dyDescent="0.25">
      <c r="A46" s="50">
        <v>13</v>
      </c>
      <c r="B46" s="56">
        <v>10</v>
      </c>
      <c r="C46" s="79" t="s">
        <v>389</v>
      </c>
      <c r="D46" s="79"/>
      <c r="E46" s="79"/>
      <c r="F46" s="47" t="s">
        <v>1</v>
      </c>
      <c r="G46" s="80">
        <v>14419</v>
      </c>
      <c r="H46" s="80"/>
      <c r="I46" s="56">
        <v>534</v>
      </c>
      <c r="J46" s="56">
        <v>529</v>
      </c>
      <c r="K46" s="56">
        <v>488</v>
      </c>
      <c r="L46" s="56">
        <v>372</v>
      </c>
      <c r="M46" s="56">
        <v>279</v>
      </c>
      <c r="N46" s="56">
        <v>349</v>
      </c>
      <c r="O46" s="56">
        <v>808</v>
      </c>
      <c r="P46" s="56">
        <v>969</v>
      </c>
      <c r="Q46" s="56">
        <v>818</v>
      </c>
      <c r="R46" s="56">
        <v>581</v>
      </c>
      <c r="S46">
        <f>G46/$S$2</f>
        <v>554.57692307692309</v>
      </c>
    </row>
    <row r="47" spans="1:19" x14ac:dyDescent="0.25">
      <c r="A47" s="70"/>
      <c r="B47" s="70"/>
      <c r="C47" s="70"/>
      <c r="D47" s="70"/>
      <c r="E47" s="70"/>
      <c r="F47" s="70"/>
      <c r="G47" s="70"/>
      <c r="H47" s="70"/>
      <c r="I47" s="56">
        <v>256</v>
      </c>
      <c r="J47" s="56">
        <v>570</v>
      </c>
      <c r="K47" s="56">
        <v>1000</v>
      </c>
      <c r="L47" s="56">
        <v>140</v>
      </c>
      <c r="M47" s="56">
        <v>512</v>
      </c>
      <c r="N47" s="56">
        <v>657</v>
      </c>
      <c r="O47" s="56">
        <v>512</v>
      </c>
      <c r="P47" s="56">
        <v>639</v>
      </c>
      <c r="Q47" s="56">
        <v>163</v>
      </c>
      <c r="R47" s="56">
        <v>256</v>
      </c>
    </row>
    <row r="48" spans="1:19" x14ac:dyDescent="0.25">
      <c r="A48" s="83"/>
      <c r="B48" s="83"/>
      <c r="C48" s="83"/>
      <c r="D48" s="83"/>
      <c r="E48" s="83"/>
      <c r="F48" s="83"/>
      <c r="G48" s="83"/>
      <c r="H48" s="83"/>
      <c r="I48" s="58">
        <v>582</v>
      </c>
      <c r="J48" s="58">
        <v>256</v>
      </c>
      <c r="K48" s="58">
        <v>756</v>
      </c>
      <c r="L48" s="58">
        <v>820</v>
      </c>
      <c r="M48" s="58">
        <v>774</v>
      </c>
      <c r="N48" s="58">
        <v>799</v>
      </c>
      <c r="O48" s="57"/>
      <c r="P48" s="57"/>
      <c r="Q48" s="57"/>
      <c r="R48" s="57"/>
    </row>
    <row r="49" spans="1:19" ht="12.75" customHeight="1" x14ac:dyDescent="0.25">
      <c r="A49" s="50">
        <v>14</v>
      </c>
      <c r="B49" s="56">
        <v>11</v>
      </c>
      <c r="C49" s="79" t="s">
        <v>390</v>
      </c>
      <c r="D49" s="79"/>
      <c r="E49" s="79"/>
      <c r="F49" s="47" t="s">
        <v>1</v>
      </c>
      <c r="G49" s="80">
        <v>14360</v>
      </c>
      <c r="H49" s="80"/>
      <c r="I49" s="56">
        <v>956</v>
      </c>
      <c r="J49" s="56">
        <v>589</v>
      </c>
      <c r="K49" s="56">
        <v>302</v>
      </c>
      <c r="L49" s="56">
        <v>740</v>
      </c>
      <c r="M49" s="56">
        <v>646</v>
      </c>
      <c r="N49" s="56">
        <v>326</v>
      </c>
      <c r="O49" s="56">
        <v>684</v>
      </c>
      <c r="P49" s="56">
        <v>488</v>
      </c>
      <c r="Q49" s="56">
        <v>349</v>
      </c>
      <c r="R49" s="56">
        <v>70</v>
      </c>
      <c r="S49" s="22">
        <f>G49/$S$2</f>
        <v>552.30769230769226</v>
      </c>
    </row>
    <row r="50" spans="1:19" x14ac:dyDescent="0.25">
      <c r="A50" s="70"/>
      <c r="B50" s="70"/>
      <c r="C50" s="70"/>
      <c r="D50" s="70"/>
      <c r="E50" s="70"/>
      <c r="F50" s="70"/>
      <c r="G50" s="70"/>
      <c r="H50" s="70"/>
      <c r="I50" s="56">
        <v>982</v>
      </c>
      <c r="J50" s="56">
        <v>233</v>
      </c>
      <c r="K50" s="56">
        <v>521</v>
      </c>
      <c r="L50" s="56">
        <v>442</v>
      </c>
      <c r="M50" s="56">
        <v>702</v>
      </c>
      <c r="N50" s="56">
        <v>837</v>
      </c>
      <c r="O50" s="56">
        <v>302</v>
      </c>
      <c r="P50" s="56">
        <v>860</v>
      </c>
      <c r="Q50" s="56">
        <v>827</v>
      </c>
      <c r="R50" s="56">
        <v>140</v>
      </c>
    </row>
    <row r="51" spans="1:19" x14ac:dyDescent="0.25">
      <c r="A51" s="83"/>
      <c r="B51" s="83"/>
      <c r="C51" s="83"/>
      <c r="D51" s="83"/>
      <c r="E51" s="83"/>
      <c r="F51" s="83"/>
      <c r="G51" s="83"/>
      <c r="H51" s="83"/>
      <c r="I51" s="58">
        <v>454</v>
      </c>
      <c r="J51" s="58">
        <v>326</v>
      </c>
      <c r="K51" s="58">
        <v>573</v>
      </c>
      <c r="L51" s="58">
        <v>604</v>
      </c>
      <c r="M51" s="58">
        <v>879</v>
      </c>
      <c r="N51" s="58">
        <v>528</v>
      </c>
      <c r="O51" s="57"/>
      <c r="P51" s="57"/>
      <c r="Q51" s="57"/>
      <c r="R51" s="57"/>
    </row>
    <row r="52" spans="1:19" ht="12.75" customHeight="1" x14ac:dyDescent="0.25">
      <c r="A52" s="50">
        <v>15</v>
      </c>
      <c r="B52" s="56">
        <v>38</v>
      </c>
      <c r="C52" s="79" t="s">
        <v>391</v>
      </c>
      <c r="D52" s="79"/>
      <c r="E52" s="79"/>
      <c r="F52" s="47" t="s">
        <v>120</v>
      </c>
      <c r="G52" s="80">
        <v>14122</v>
      </c>
      <c r="H52" s="80"/>
      <c r="I52" s="56">
        <v>856</v>
      </c>
      <c r="J52" s="56">
        <v>589</v>
      </c>
      <c r="K52" s="56">
        <v>442</v>
      </c>
      <c r="L52" s="56">
        <v>857</v>
      </c>
      <c r="M52" s="56">
        <v>372</v>
      </c>
      <c r="N52" s="56">
        <v>932</v>
      </c>
      <c r="O52" s="56">
        <v>771</v>
      </c>
      <c r="P52" s="56">
        <v>649</v>
      </c>
      <c r="Q52" s="56">
        <v>140</v>
      </c>
      <c r="R52" s="56">
        <v>525</v>
      </c>
    </row>
    <row r="53" spans="1:19" x14ac:dyDescent="0.25">
      <c r="A53" s="70"/>
      <c r="B53" s="70"/>
      <c r="C53" s="70"/>
      <c r="D53" s="70"/>
      <c r="E53" s="70"/>
      <c r="F53" s="70"/>
      <c r="G53" s="70"/>
      <c r="H53" s="70"/>
      <c r="I53" s="56">
        <v>349</v>
      </c>
      <c r="J53" s="56">
        <v>841</v>
      </c>
      <c r="K53" s="56">
        <v>488</v>
      </c>
      <c r="L53" s="56">
        <v>886</v>
      </c>
      <c r="M53" s="56">
        <v>116</v>
      </c>
      <c r="N53" s="56">
        <v>978</v>
      </c>
      <c r="O53" s="56">
        <v>326</v>
      </c>
      <c r="P53" s="56">
        <v>812</v>
      </c>
      <c r="Q53" s="56">
        <v>544</v>
      </c>
      <c r="R53" s="56">
        <v>544</v>
      </c>
    </row>
    <row r="54" spans="1:19" x14ac:dyDescent="0.25">
      <c r="A54" s="83"/>
      <c r="B54" s="83"/>
      <c r="C54" s="83"/>
      <c r="D54" s="83"/>
      <c r="E54" s="83"/>
      <c r="F54" s="83"/>
      <c r="G54" s="83"/>
      <c r="H54" s="83"/>
      <c r="I54" s="58">
        <v>599</v>
      </c>
      <c r="J54" s="58">
        <v>163</v>
      </c>
      <c r="K54" s="58">
        <v>186</v>
      </c>
      <c r="L54" s="58">
        <v>47</v>
      </c>
      <c r="M54" s="58">
        <v>901</v>
      </c>
      <c r="N54" s="58">
        <v>209</v>
      </c>
      <c r="O54" s="57"/>
      <c r="P54" s="57"/>
      <c r="Q54" s="57"/>
      <c r="R54" s="57"/>
    </row>
    <row r="55" spans="1:19" ht="12.75" customHeight="1" x14ac:dyDescent="0.25">
      <c r="A55" s="50">
        <v>16</v>
      </c>
      <c r="B55" s="56">
        <v>26</v>
      </c>
      <c r="C55" s="79" t="s">
        <v>392</v>
      </c>
      <c r="D55" s="79"/>
      <c r="E55" s="79"/>
      <c r="F55" s="47" t="s">
        <v>29</v>
      </c>
      <c r="G55" s="80">
        <v>14080</v>
      </c>
      <c r="H55" s="80"/>
      <c r="I55" s="56">
        <v>256</v>
      </c>
      <c r="J55" s="56">
        <v>589</v>
      </c>
      <c r="K55" s="56">
        <v>725</v>
      </c>
      <c r="L55" s="56">
        <v>634</v>
      </c>
      <c r="M55" s="56">
        <v>488</v>
      </c>
      <c r="N55" s="56">
        <v>419</v>
      </c>
      <c r="O55" s="56">
        <v>1000</v>
      </c>
      <c r="P55" s="56">
        <v>442</v>
      </c>
      <c r="Q55" s="56">
        <v>279</v>
      </c>
      <c r="R55" s="56">
        <v>23</v>
      </c>
    </row>
    <row r="56" spans="1:19" x14ac:dyDescent="0.25">
      <c r="A56" s="70"/>
      <c r="B56" s="70"/>
      <c r="C56" s="70"/>
      <c r="D56" s="70"/>
      <c r="E56" s="70"/>
      <c r="F56" s="70"/>
      <c r="G56" s="70"/>
      <c r="H56" s="70"/>
      <c r="I56" s="56">
        <v>919</v>
      </c>
      <c r="J56" s="56">
        <v>256</v>
      </c>
      <c r="K56" s="56">
        <v>465</v>
      </c>
      <c r="L56" s="56">
        <v>186</v>
      </c>
      <c r="M56" s="56">
        <v>326</v>
      </c>
      <c r="N56" s="56">
        <v>0</v>
      </c>
      <c r="O56" s="56">
        <v>954</v>
      </c>
      <c r="P56" s="56">
        <v>512</v>
      </c>
      <c r="Q56" s="56">
        <v>765</v>
      </c>
      <c r="R56" s="56">
        <v>617</v>
      </c>
    </row>
    <row r="57" spans="1:19" x14ac:dyDescent="0.25">
      <c r="A57" s="83"/>
      <c r="B57" s="83"/>
      <c r="C57" s="83"/>
      <c r="D57" s="83"/>
      <c r="E57" s="83"/>
      <c r="F57" s="83"/>
      <c r="G57" s="83"/>
      <c r="H57" s="83"/>
      <c r="I57" s="58">
        <v>547</v>
      </c>
      <c r="J57" s="58">
        <v>667</v>
      </c>
      <c r="K57" s="58">
        <v>654</v>
      </c>
      <c r="L57" s="58">
        <v>836</v>
      </c>
      <c r="M57" s="58">
        <v>643</v>
      </c>
      <c r="N57" s="58">
        <v>878</v>
      </c>
      <c r="O57" s="57"/>
      <c r="P57" s="57"/>
      <c r="Q57" s="57"/>
      <c r="R57" s="57"/>
    </row>
    <row r="58" spans="1:19" ht="12.75" customHeight="1" x14ac:dyDescent="0.25">
      <c r="A58" s="50">
        <v>17</v>
      </c>
      <c r="B58" s="56">
        <v>36</v>
      </c>
      <c r="C58" s="79" t="s">
        <v>393</v>
      </c>
      <c r="D58" s="79"/>
      <c r="E58" s="79"/>
      <c r="F58" s="47" t="s">
        <v>120</v>
      </c>
      <c r="G58" s="80">
        <v>14062</v>
      </c>
      <c r="H58" s="80"/>
      <c r="I58" s="56">
        <v>911</v>
      </c>
      <c r="J58" s="56">
        <v>419</v>
      </c>
      <c r="K58" s="56">
        <v>705</v>
      </c>
      <c r="L58" s="56">
        <v>186</v>
      </c>
      <c r="M58" s="56">
        <v>209</v>
      </c>
      <c r="N58" s="56">
        <v>1000</v>
      </c>
      <c r="O58" s="56">
        <v>163</v>
      </c>
      <c r="P58" s="56">
        <v>256</v>
      </c>
      <c r="Q58" s="56">
        <v>780</v>
      </c>
      <c r="R58" s="56">
        <v>936</v>
      </c>
    </row>
    <row r="59" spans="1:19" x14ac:dyDescent="0.25">
      <c r="A59" s="70"/>
      <c r="B59" s="70"/>
      <c r="C59" s="70"/>
      <c r="D59" s="70"/>
      <c r="E59" s="70"/>
      <c r="F59" s="70"/>
      <c r="G59" s="70"/>
      <c r="H59" s="70"/>
      <c r="I59" s="56">
        <v>554</v>
      </c>
      <c r="J59" s="56">
        <v>561</v>
      </c>
      <c r="K59" s="56">
        <v>512</v>
      </c>
      <c r="L59" s="56">
        <v>314</v>
      </c>
      <c r="M59" s="56">
        <v>70</v>
      </c>
      <c r="N59" s="56">
        <v>985</v>
      </c>
      <c r="O59" s="56">
        <v>518</v>
      </c>
      <c r="P59" s="56">
        <v>963</v>
      </c>
      <c r="Q59" s="56">
        <v>709</v>
      </c>
      <c r="R59" s="56">
        <v>349</v>
      </c>
    </row>
    <row r="60" spans="1:19" x14ac:dyDescent="0.25">
      <c r="A60" s="83"/>
      <c r="B60" s="83"/>
      <c r="C60" s="83"/>
      <c r="D60" s="83"/>
      <c r="E60" s="83"/>
      <c r="F60" s="83"/>
      <c r="G60" s="83"/>
      <c r="H60" s="83"/>
      <c r="I60" s="58">
        <v>291</v>
      </c>
      <c r="J60" s="58">
        <v>279</v>
      </c>
      <c r="K60" s="58">
        <v>326</v>
      </c>
      <c r="L60" s="58">
        <v>569</v>
      </c>
      <c r="M60" s="58">
        <v>913</v>
      </c>
      <c r="N60" s="58">
        <v>584</v>
      </c>
      <c r="O60" s="57"/>
      <c r="P60" s="57"/>
      <c r="Q60" s="57"/>
      <c r="R60" s="57"/>
    </row>
    <row r="61" spans="1:19" ht="12.75" customHeight="1" x14ac:dyDescent="0.25">
      <c r="A61" s="50">
        <v>18</v>
      </c>
      <c r="B61" s="56">
        <v>9</v>
      </c>
      <c r="C61" s="79" t="s">
        <v>394</v>
      </c>
      <c r="D61" s="79"/>
      <c r="E61" s="79"/>
      <c r="F61" s="47" t="s">
        <v>1</v>
      </c>
      <c r="G61" s="80">
        <v>13856</v>
      </c>
      <c r="H61" s="80"/>
      <c r="I61" s="56">
        <v>465</v>
      </c>
      <c r="J61" s="56">
        <v>589</v>
      </c>
      <c r="K61" s="56">
        <v>349</v>
      </c>
      <c r="L61" s="56">
        <v>666</v>
      </c>
      <c r="M61" s="56">
        <v>186</v>
      </c>
      <c r="N61" s="56">
        <v>526</v>
      </c>
      <c r="O61" s="56">
        <v>512</v>
      </c>
      <c r="P61" s="56">
        <v>843</v>
      </c>
      <c r="Q61" s="56">
        <v>809</v>
      </c>
      <c r="R61" s="56">
        <v>47</v>
      </c>
      <c r="S61" s="22">
        <f>G61/$S$2</f>
        <v>532.92307692307691</v>
      </c>
    </row>
    <row r="62" spans="1:19" x14ac:dyDescent="0.25">
      <c r="A62" s="70"/>
      <c r="B62" s="70"/>
      <c r="C62" s="70"/>
      <c r="D62" s="70"/>
      <c r="E62" s="70"/>
      <c r="F62" s="70"/>
      <c r="G62" s="70"/>
      <c r="H62" s="70"/>
      <c r="I62" s="56">
        <v>687</v>
      </c>
      <c r="J62" s="56">
        <v>419</v>
      </c>
      <c r="K62" s="56">
        <v>349</v>
      </c>
      <c r="L62" s="56">
        <v>517</v>
      </c>
      <c r="M62" s="56">
        <v>419</v>
      </c>
      <c r="N62" s="56">
        <v>751</v>
      </c>
      <c r="O62" s="56">
        <v>442</v>
      </c>
      <c r="P62" s="56">
        <v>809</v>
      </c>
      <c r="Q62" s="56">
        <v>512</v>
      </c>
      <c r="R62" s="56">
        <v>93</v>
      </c>
    </row>
    <row r="63" spans="1:19" x14ac:dyDescent="0.25">
      <c r="A63" s="83"/>
      <c r="B63" s="83"/>
      <c r="C63" s="83"/>
      <c r="D63" s="83"/>
      <c r="E63" s="83"/>
      <c r="F63" s="83"/>
      <c r="G63" s="83"/>
      <c r="H63" s="83"/>
      <c r="I63" s="58">
        <v>721</v>
      </c>
      <c r="J63" s="58">
        <v>198</v>
      </c>
      <c r="K63" s="58">
        <v>488</v>
      </c>
      <c r="L63" s="58">
        <v>1000</v>
      </c>
      <c r="M63" s="58">
        <v>994</v>
      </c>
      <c r="N63" s="58">
        <v>465</v>
      </c>
      <c r="O63" s="57"/>
      <c r="P63" s="57"/>
      <c r="Q63" s="57"/>
      <c r="R63" s="57"/>
    </row>
    <row r="64" spans="1:19" ht="12.75" customHeight="1" x14ac:dyDescent="0.25">
      <c r="A64" s="50">
        <v>19</v>
      </c>
      <c r="B64" s="56">
        <v>3</v>
      </c>
      <c r="C64" s="79" t="s">
        <v>395</v>
      </c>
      <c r="D64" s="79"/>
      <c r="E64" s="79"/>
      <c r="F64" s="47" t="s">
        <v>24</v>
      </c>
      <c r="G64" s="80">
        <v>13779</v>
      </c>
      <c r="H64" s="80"/>
      <c r="I64" s="56">
        <v>845</v>
      </c>
      <c r="J64" s="56">
        <v>47</v>
      </c>
      <c r="K64" s="56">
        <v>186</v>
      </c>
      <c r="L64" s="56">
        <v>140</v>
      </c>
      <c r="M64" s="56">
        <v>667</v>
      </c>
      <c r="N64" s="56">
        <v>977</v>
      </c>
      <c r="O64" s="56">
        <v>761</v>
      </c>
      <c r="P64" s="56">
        <v>209</v>
      </c>
      <c r="Q64" s="56">
        <v>809</v>
      </c>
      <c r="R64" s="56">
        <v>641</v>
      </c>
    </row>
    <row r="65" spans="1:18" x14ac:dyDescent="0.25">
      <c r="A65" s="70"/>
      <c r="B65" s="70"/>
      <c r="C65" s="70"/>
      <c r="D65" s="70"/>
      <c r="E65" s="70"/>
      <c r="F65" s="70"/>
      <c r="G65" s="70"/>
      <c r="H65" s="70"/>
      <c r="I65" s="56">
        <v>93</v>
      </c>
      <c r="J65" s="56">
        <v>907</v>
      </c>
      <c r="K65" s="56">
        <v>530</v>
      </c>
      <c r="L65" s="56">
        <v>987</v>
      </c>
      <c r="M65" s="56">
        <v>690</v>
      </c>
      <c r="N65" s="56">
        <v>706</v>
      </c>
      <c r="O65" s="56">
        <v>802</v>
      </c>
      <c r="P65" s="56">
        <v>442</v>
      </c>
      <c r="Q65" s="56">
        <v>709</v>
      </c>
      <c r="R65" s="56">
        <v>741</v>
      </c>
    </row>
    <row r="66" spans="1:18" x14ac:dyDescent="0.25">
      <c r="A66" s="83"/>
      <c r="B66" s="83"/>
      <c r="C66" s="83"/>
      <c r="D66" s="83"/>
      <c r="E66" s="83"/>
      <c r="F66" s="83"/>
      <c r="G66" s="83"/>
      <c r="H66" s="83"/>
      <c r="I66" s="58">
        <v>163</v>
      </c>
      <c r="J66" s="58">
        <v>233</v>
      </c>
      <c r="K66" s="58">
        <v>593</v>
      </c>
      <c r="L66" s="58">
        <v>599</v>
      </c>
      <c r="M66" s="58">
        <v>186</v>
      </c>
      <c r="N66" s="58">
        <v>116</v>
      </c>
      <c r="O66" s="57"/>
      <c r="P66" s="57"/>
      <c r="Q66" s="57"/>
      <c r="R66" s="57"/>
    </row>
    <row r="67" spans="1:18" ht="12.75" customHeight="1" x14ac:dyDescent="0.25">
      <c r="A67" s="50">
        <v>20</v>
      </c>
      <c r="B67" s="56">
        <v>5</v>
      </c>
      <c r="C67" s="79" t="s">
        <v>396</v>
      </c>
      <c r="D67" s="79"/>
      <c r="E67" s="79"/>
      <c r="F67" s="47" t="s">
        <v>44</v>
      </c>
      <c r="G67" s="80">
        <v>13636</v>
      </c>
      <c r="H67" s="80"/>
      <c r="I67" s="56">
        <v>534</v>
      </c>
      <c r="J67" s="56">
        <v>589</v>
      </c>
      <c r="K67" s="56">
        <v>910</v>
      </c>
      <c r="L67" s="56">
        <v>233</v>
      </c>
      <c r="M67" s="56">
        <v>70</v>
      </c>
      <c r="N67" s="56">
        <v>442</v>
      </c>
      <c r="O67" s="56">
        <v>140</v>
      </c>
      <c r="P67" s="56">
        <v>842</v>
      </c>
      <c r="Q67" s="56">
        <v>47</v>
      </c>
      <c r="R67" s="56">
        <v>938</v>
      </c>
    </row>
    <row r="68" spans="1:18" x14ac:dyDescent="0.25">
      <c r="A68" s="70"/>
      <c r="B68" s="70"/>
      <c r="C68" s="70"/>
      <c r="D68" s="70"/>
      <c r="E68" s="70"/>
      <c r="F68" s="70"/>
      <c r="G68" s="70"/>
      <c r="H68" s="70"/>
      <c r="I68" s="56">
        <v>419</v>
      </c>
      <c r="J68" s="56">
        <v>754</v>
      </c>
      <c r="K68" s="56">
        <v>627</v>
      </c>
      <c r="L68" s="56">
        <v>720</v>
      </c>
      <c r="M68" s="56">
        <v>527</v>
      </c>
      <c r="N68" s="56">
        <v>651</v>
      </c>
      <c r="O68" s="56">
        <v>759</v>
      </c>
      <c r="P68" s="56">
        <v>970</v>
      </c>
      <c r="Q68" s="56">
        <v>526</v>
      </c>
      <c r="R68" s="56">
        <v>521</v>
      </c>
    </row>
    <row r="69" spans="1:18" x14ac:dyDescent="0.25">
      <c r="A69" s="83"/>
      <c r="B69" s="83"/>
      <c r="C69" s="83"/>
      <c r="D69" s="83"/>
      <c r="E69" s="83"/>
      <c r="F69" s="83"/>
      <c r="G69" s="83"/>
      <c r="H69" s="83"/>
      <c r="I69" s="58">
        <v>582</v>
      </c>
      <c r="J69" s="58">
        <v>981</v>
      </c>
      <c r="K69" s="58">
        <v>715</v>
      </c>
      <c r="L69" s="58">
        <v>23</v>
      </c>
      <c r="M69" s="58">
        <v>93</v>
      </c>
      <c r="N69" s="58">
        <v>23</v>
      </c>
      <c r="O69" s="57"/>
      <c r="P69" s="57"/>
      <c r="Q69" s="57"/>
      <c r="R69" s="57"/>
    </row>
    <row r="70" spans="1:18" ht="12.75" customHeight="1" x14ac:dyDescent="0.25">
      <c r="A70" s="50">
        <v>21</v>
      </c>
      <c r="B70" s="56">
        <v>34</v>
      </c>
      <c r="C70" s="79" t="s">
        <v>397</v>
      </c>
      <c r="D70" s="79"/>
      <c r="E70" s="79"/>
      <c r="F70" s="47" t="s">
        <v>120</v>
      </c>
      <c r="G70" s="80">
        <v>13551</v>
      </c>
      <c r="H70" s="80"/>
      <c r="I70" s="56">
        <v>767</v>
      </c>
      <c r="J70" s="56">
        <v>512</v>
      </c>
      <c r="K70" s="56">
        <v>872</v>
      </c>
      <c r="L70" s="56">
        <v>419</v>
      </c>
      <c r="M70" s="56">
        <v>233</v>
      </c>
      <c r="N70" s="56">
        <v>23</v>
      </c>
      <c r="O70" s="56">
        <v>395</v>
      </c>
      <c r="P70" s="56">
        <v>140</v>
      </c>
      <c r="Q70" s="56">
        <v>488</v>
      </c>
      <c r="R70" s="56">
        <v>893</v>
      </c>
    </row>
    <row r="71" spans="1:18" x14ac:dyDescent="0.25">
      <c r="A71" s="70"/>
      <c r="B71" s="70"/>
      <c r="C71" s="70"/>
      <c r="D71" s="70"/>
      <c r="E71" s="70"/>
      <c r="F71" s="70"/>
      <c r="G71" s="70"/>
      <c r="H71" s="70"/>
      <c r="I71" s="56">
        <v>93</v>
      </c>
      <c r="J71" s="56">
        <v>198</v>
      </c>
      <c r="K71" s="56">
        <v>867</v>
      </c>
      <c r="L71" s="56">
        <v>999</v>
      </c>
      <c r="M71" s="56">
        <v>465</v>
      </c>
      <c r="N71" s="56">
        <v>1000</v>
      </c>
      <c r="O71" s="56">
        <v>848</v>
      </c>
      <c r="P71" s="56">
        <v>731</v>
      </c>
      <c r="Q71" s="56">
        <v>841</v>
      </c>
      <c r="R71" s="56">
        <v>47</v>
      </c>
    </row>
    <row r="72" spans="1:18" x14ac:dyDescent="0.25">
      <c r="A72" s="83"/>
      <c r="B72" s="83"/>
      <c r="C72" s="83"/>
      <c r="D72" s="83"/>
      <c r="E72" s="83"/>
      <c r="F72" s="83"/>
      <c r="G72" s="83"/>
      <c r="H72" s="83"/>
      <c r="I72" s="58">
        <v>808</v>
      </c>
      <c r="J72" s="58">
        <v>47</v>
      </c>
      <c r="K72" s="58">
        <v>634</v>
      </c>
      <c r="L72" s="58">
        <v>302</v>
      </c>
      <c r="M72" s="58">
        <v>696</v>
      </c>
      <c r="N72" s="58">
        <v>233</v>
      </c>
      <c r="O72" s="57"/>
      <c r="P72" s="57"/>
      <c r="Q72" s="57"/>
      <c r="R72" s="57"/>
    </row>
    <row r="73" spans="1:18" ht="12.75" customHeight="1" x14ac:dyDescent="0.25">
      <c r="A73" s="50">
        <v>22</v>
      </c>
      <c r="B73" s="56">
        <v>16</v>
      </c>
      <c r="C73" s="79" t="s">
        <v>398</v>
      </c>
      <c r="D73" s="79"/>
      <c r="E73" s="79"/>
      <c r="F73" s="47" t="s">
        <v>0</v>
      </c>
      <c r="G73" s="80">
        <v>13227</v>
      </c>
      <c r="H73" s="80"/>
      <c r="I73" s="56">
        <v>140</v>
      </c>
      <c r="J73" s="56">
        <v>589</v>
      </c>
      <c r="K73" s="56">
        <v>626</v>
      </c>
      <c r="L73" s="56">
        <v>512</v>
      </c>
      <c r="M73" s="56">
        <v>419</v>
      </c>
      <c r="N73" s="56">
        <v>209</v>
      </c>
      <c r="O73" s="56">
        <v>465</v>
      </c>
      <c r="P73" s="56">
        <v>561</v>
      </c>
      <c r="Q73" s="56">
        <v>233</v>
      </c>
      <c r="R73" s="56">
        <v>737</v>
      </c>
    </row>
    <row r="74" spans="1:18" x14ac:dyDescent="0.25">
      <c r="A74" s="70"/>
      <c r="B74" s="70"/>
      <c r="C74" s="70"/>
      <c r="D74" s="70"/>
      <c r="E74" s="70"/>
      <c r="F74" s="70"/>
      <c r="G74" s="70"/>
      <c r="H74" s="70"/>
      <c r="I74" s="56">
        <v>748</v>
      </c>
      <c r="J74" s="56">
        <v>372</v>
      </c>
      <c r="K74" s="56">
        <v>627</v>
      </c>
      <c r="L74" s="56">
        <v>885</v>
      </c>
      <c r="M74" s="56">
        <v>615</v>
      </c>
      <c r="N74" s="56">
        <v>755</v>
      </c>
      <c r="O74" s="56">
        <v>419</v>
      </c>
      <c r="P74" s="56">
        <v>679</v>
      </c>
      <c r="Q74" s="56">
        <v>70</v>
      </c>
      <c r="R74" s="56">
        <v>566</v>
      </c>
    </row>
    <row r="75" spans="1:18" x14ac:dyDescent="0.25">
      <c r="A75" s="83"/>
      <c r="B75" s="83"/>
      <c r="C75" s="83"/>
      <c r="D75" s="83"/>
      <c r="E75" s="83"/>
      <c r="F75" s="83"/>
      <c r="G75" s="83"/>
      <c r="H75" s="83"/>
      <c r="I75" s="58">
        <v>547</v>
      </c>
      <c r="J75" s="58">
        <v>198</v>
      </c>
      <c r="K75" s="58">
        <v>279</v>
      </c>
      <c r="L75" s="58">
        <v>717</v>
      </c>
      <c r="M75" s="58">
        <v>744</v>
      </c>
      <c r="N75" s="58">
        <v>515</v>
      </c>
      <c r="O75" s="57"/>
      <c r="P75" s="57"/>
      <c r="Q75" s="57"/>
      <c r="R75" s="57"/>
    </row>
    <row r="76" spans="1:18" ht="12.75" customHeight="1" x14ac:dyDescent="0.25">
      <c r="A76" s="50">
        <v>23</v>
      </c>
      <c r="B76" s="56">
        <v>42</v>
      </c>
      <c r="C76" s="79" t="s">
        <v>399</v>
      </c>
      <c r="D76" s="79"/>
      <c r="E76" s="79"/>
      <c r="F76" s="47" t="s">
        <v>38</v>
      </c>
      <c r="G76" s="80">
        <v>13214</v>
      </c>
      <c r="H76" s="80"/>
      <c r="I76" s="56">
        <v>434</v>
      </c>
      <c r="J76" s="56">
        <v>951</v>
      </c>
      <c r="K76" s="56">
        <v>163</v>
      </c>
      <c r="L76" s="56">
        <v>899</v>
      </c>
      <c r="M76" s="56">
        <v>703</v>
      </c>
      <c r="N76" s="56">
        <v>47</v>
      </c>
      <c r="O76" s="56">
        <v>619</v>
      </c>
      <c r="P76" s="56">
        <v>93</v>
      </c>
      <c r="Q76" s="56">
        <v>780</v>
      </c>
      <c r="R76" s="56">
        <v>140</v>
      </c>
    </row>
    <row r="77" spans="1:18" x14ac:dyDescent="0.25">
      <c r="A77" s="70"/>
      <c r="B77" s="70"/>
      <c r="C77" s="70"/>
      <c r="D77" s="70"/>
      <c r="E77" s="70"/>
      <c r="F77" s="70"/>
      <c r="G77" s="70"/>
      <c r="H77" s="70"/>
      <c r="I77" s="56">
        <v>945</v>
      </c>
      <c r="J77" s="56">
        <v>716</v>
      </c>
      <c r="K77" s="56">
        <v>209</v>
      </c>
      <c r="L77" s="56">
        <v>372</v>
      </c>
      <c r="M77" s="56">
        <v>209</v>
      </c>
      <c r="N77" s="56">
        <v>842</v>
      </c>
      <c r="O77" s="56">
        <v>256</v>
      </c>
      <c r="P77" s="56">
        <v>1000</v>
      </c>
      <c r="Q77" s="56">
        <v>47</v>
      </c>
      <c r="R77" s="56">
        <v>465</v>
      </c>
    </row>
    <row r="78" spans="1:18" x14ac:dyDescent="0.25">
      <c r="A78" s="83"/>
      <c r="B78" s="83"/>
      <c r="C78" s="83"/>
      <c r="D78" s="83"/>
      <c r="E78" s="83"/>
      <c r="F78" s="83"/>
      <c r="G78" s="83"/>
      <c r="H78" s="83"/>
      <c r="I78" s="58">
        <v>128</v>
      </c>
      <c r="J78" s="58">
        <v>1000</v>
      </c>
      <c r="K78" s="58">
        <v>858</v>
      </c>
      <c r="L78" s="58">
        <v>454</v>
      </c>
      <c r="M78" s="58">
        <v>465</v>
      </c>
      <c r="N78" s="58">
        <v>419</v>
      </c>
      <c r="O78" s="57"/>
      <c r="P78" s="57"/>
      <c r="Q78" s="57"/>
      <c r="R78" s="57"/>
    </row>
    <row r="79" spans="1:18" ht="12.75" customHeight="1" x14ac:dyDescent="0.25">
      <c r="A79" s="50">
        <v>24</v>
      </c>
      <c r="B79" s="56">
        <v>39</v>
      </c>
      <c r="C79" s="79" t="s">
        <v>400</v>
      </c>
      <c r="D79" s="79"/>
      <c r="E79" s="79"/>
      <c r="F79" s="47" t="s">
        <v>41</v>
      </c>
      <c r="G79" s="80">
        <v>13144</v>
      </c>
      <c r="H79" s="80"/>
      <c r="I79" s="56">
        <v>700</v>
      </c>
      <c r="J79" s="56">
        <v>93</v>
      </c>
      <c r="K79" s="56">
        <v>682</v>
      </c>
      <c r="L79" s="56">
        <v>995</v>
      </c>
      <c r="M79" s="56">
        <v>582</v>
      </c>
      <c r="N79" s="56">
        <v>987</v>
      </c>
      <c r="O79" s="56">
        <v>70</v>
      </c>
      <c r="P79" s="56">
        <v>302</v>
      </c>
      <c r="Q79" s="56">
        <v>770</v>
      </c>
      <c r="R79" s="56">
        <v>163</v>
      </c>
    </row>
    <row r="80" spans="1:18" x14ac:dyDescent="0.25">
      <c r="A80" s="70"/>
      <c r="B80" s="70"/>
      <c r="C80" s="70"/>
      <c r="D80" s="70"/>
      <c r="E80" s="70"/>
      <c r="F80" s="70"/>
      <c r="G80" s="70"/>
      <c r="H80" s="70"/>
      <c r="I80" s="56">
        <v>1000</v>
      </c>
      <c r="J80" s="56">
        <v>512</v>
      </c>
      <c r="K80" s="56">
        <v>35</v>
      </c>
      <c r="L80" s="56">
        <v>23</v>
      </c>
      <c r="M80" s="56">
        <v>372</v>
      </c>
      <c r="N80" s="56">
        <v>625</v>
      </c>
      <c r="O80" s="56">
        <v>594</v>
      </c>
      <c r="P80" s="56">
        <v>835</v>
      </c>
      <c r="Q80" s="56">
        <v>753</v>
      </c>
      <c r="R80" s="56">
        <v>395</v>
      </c>
    </row>
    <row r="81" spans="1:18" x14ac:dyDescent="0.25">
      <c r="A81" s="83"/>
      <c r="B81" s="83"/>
      <c r="C81" s="83"/>
      <c r="D81" s="83"/>
      <c r="E81" s="83"/>
      <c r="F81" s="83"/>
      <c r="G81" s="83"/>
      <c r="H81" s="83"/>
      <c r="I81" s="58">
        <v>59</v>
      </c>
      <c r="J81" s="58">
        <v>372</v>
      </c>
      <c r="K81" s="58">
        <v>737</v>
      </c>
      <c r="L81" s="58">
        <v>186</v>
      </c>
      <c r="M81" s="58">
        <v>616</v>
      </c>
      <c r="N81" s="58">
        <v>686</v>
      </c>
      <c r="O81" s="57"/>
      <c r="P81" s="57"/>
      <c r="Q81" s="57"/>
      <c r="R81" s="57"/>
    </row>
    <row r="82" spans="1:18" ht="12.75" customHeight="1" x14ac:dyDescent="0.25">
      <c r="A82" s="50">
        <v>25</v>
      </c>
      <c r="B82" s="56">
        <v>41</v>
      </c>
      <c r="C82" s="79" t="s">
        <v>401</v>
      </c>
      <c r="D82" s="79"/>
      <c r="E82" s="79"/>
      <c r="F82" s="47" t="s">
        <v>32</v>
      </c>
      <c r="G82" s="80">
        <v>12847</v>
      </c>
      <c r="H82" s="80"/>
      <c r="I82" s="56">
        <v>778</v>
      </c>
      <c r="J82" s="56">
        <v>314</v>
      </c>
      <c r="K82" s="56">
        <v>700</v>
      </c>
      <c r="L82" s="56">
        <v>905</v>
      </c>
      <c r="M82" s="56">
        <v>395</v>
      </c>
      <c r="N82" s="56">
        <v>684</v>
      </c>
      <c r="O82" s="56">
        <v>688</v>
      </c>
      <c r="P82" s="56">
        <v>186</v>
      </c>
      <c r="Q82" s="56">
        <v>407</v>
      </c>
      <c r="R82" s="56">
        <v>512</v>
      </c>
    </row>
    <row r="83" spans="1:18" x14ac:dyDescent="0.25">
      <c r="A83" s="70"/>
      <c r="B83" s="70"/>
      <c r="C83" s="70"/>
      <c r="D83" s="70"/>
      <c r="E83" s="70"/>
      <c r="F83" s="70"/>
      <c r="G83" s="70"/>
      <c r="H83" s="70"/>
      <c r="I83" s="56">
        <v>984</v>
      </c>
      <c r="J83" s="56">
        <v>395</v>
      </c>
      <c r="K83" s="56">
        <v>672</v>
      </c>
      <c r="L83" s="56">
        <v>419</v>
      </c>
      <c r="M83" s="56">
        <v>302</v>
      </c>
      <c r="N83" s="56">
        <v>0</v>
      </c>
      <c r="O83" s="56">
        <v>0</v>
      </c>
      <c r="P83" s="56">
        <v>0</v>
      </c>
      <c r="Q83" s="56">
        <v>279</v>
      </c>
      <c r="R83" s="56">
        <v>279</v>
      </c>
    </row>
    <row r="84" spans="1:18" x14ac:dyDescent="0.25">
      <c r="A84" s="83"/>
      <c r="B84" s="83"/>
      <c r="C84" s="83"/>
      <c r="D84" s="83"/>
      <c r="E84" s="83"/>
      <c r="F84" s="83"/>
      <c r="G84" s="83"/>
      <c r="H84" s="83"/>
      <c r="I84" s="58">
        <v>419</v>
      </c>
      <c r="J84" s="58">
        <v>781</v>
      </c>
      <c r="K84" s="58">
        <v>959</v>
      </c>
      <c r="L84" s="58">
        <v>820</v>
      </c>
      <c r="M84" s="58">
        <v>620</v>
      </c>
      <c r="N84" s="58">
        <v>349</v>
      </c>
      <c r="O84" s="57"/>
      <c r="P84" s="57"/>
      <c r="Q84" s="57"/>
      <c r="R84" s="57"/>
    </row>
    <row r="85" spans="1:18" ht="12.75" customHeight="1" x14ac:dyDescent="0.25">
      <c r="A85" s="50">
        <v>26</v>
      </c>
      <c r="B85" s="56">
        <v>43</v>
      </c>
      <c r="C85" s="79" t="s">
        <v>402</v>
      </c>
      <c r="D85" s="79"/>
      <c r="E85" s="79"/>
      <c r="F85" s="47" t="s">
        <v>38</v>
      </c>
      <c r="G85" s="80">
        <v>12668</v>
      </c>
      <c r="H85" s="80"/>
      <c r="I85" s="56">
        <v>431</v>
      </c>
      <c r="J85" s="56">
        <v>998</v>
      </c>
      <c r="K85" s="56">
        <v>93</v>
      </c>
      <c r="L85" s="56">
        <v>841</v>
      </c>
      <c r="M85" s="56">
        <v>999</v>
      </c>
      <c r="N85" s="56">
        <v>186</v>
      </c>
      <c r="O85" s="56">
        <v>47</v>
      </c>
      <c r="P85" s="56">
        <v>23</v>
      </c>
      <c r="Q85" s="56">
        <v>442</v>
      </c>
      <c r="R85" s="56">
        <v>442</v>
      </c>
    </row>
    <row r="86" spans="1:18" x14ac:dyDescent="0.25">
      <c r="A86" s="70"/>
      <c r="B86" s="70"/>
      <c r="C86" s="70"/>
      <c r="D86" s="70"/>
      <c r="E86" s="70"/>
      <c r="F86" s="70"/>
      <c r="G86" s="70"/>
      <c r="H86" s="70"/>
      <c r="I86" s="56">
        <v>984</v>
      </c>
      <c r="J86" s="56">
        <v>70</v>
      </c>
      <c r="K86" s="56">
        <v>302</v>
      </c>
      <c r="L86" s="56">
        <v>826</v>
      </c>
      <c r="M86" s="56">
        <v>163</v>
      </c>
      <c r="N86" s="56">
        <v>811</v>
      </c>
      <c r="O86" s="56">
        <v>465</v>
      </c>
      <c r="P86" s="56">
        <v>770</v>
      </c>
      <c r="Q86" s="56">
        <v>186</v>
      </c>
      <c r="R86" s="56">
        <v>442</v>
      </c>
    </row>
    <row r="87" spans="1:18" x14ac:dyDescent="0.25">
      <c r="A87" s="83"/>
      <c r="B87" s="83"/>
      <c r="C87" s="83"/>
      <c r="D87" s="83"/>
      <c r="E87" s="83"/>
      <c r="F87" s="83"/>
      <c r="G87" s="83"/>
      <c r="H87" s="83"/>
      <c r="I87" s="58">
        <v>93</v>
      </c>
      <c r="J87" s="58">
        <v>897</v>
      </c>
      <c r="K87" s="58">
        <v>797</v>
      </c>
      <c r="L87" s="58">
        <v>279</v>
      </c>
      <c r="M87" s="58">
        <v>709</v>
      </c>
      <c r="N87" s="58">
        <v>372</v>
      </c>
      <c r="O87" s="57"/>
      <c r="P87" s="57"/>
      <c r="Q87" s="57"/>
      <c r="R87" s="57"/>
    </row>
    <row r="88" spans="1:18" ht="12.75" customHeight="1" x14ac:dyDescent="0.25">
      <c r="A88" s="50">
        <v>27</v>
      </c>
      <c r="B88" s="56">
        <v>29</v>
      </c>
      <c r="C88" s="79" t="s">
        <v>403</v>
      </c>
      <c r="D88" s="79"/>
      <c r="E88" s="79"/>
      <c r="F88" s="47" t="s">
        <v>51</v>
      </c>
      <c r="G88" s="80">
        <v>12415</v>
      </c>
      <c r="H88" s="80"/>
      <c r="I88" s="56">
        <v>431</v>
      </c>
      <c r="J88" s="56">
        <v>1000</v>
      </c>
      <c r="K88" s="56">
        <v>47</v>
      </c>
      <c r="L88" s="56">
        <v>936</v>
      </c>
      <c r="M88" s="56">
        <v>1000</v>
      </c>
      <c r="N88" s="56">
        <v>657</v>
      </c>
      <c r="O88" s="56">
        <v>116</v>
      </c>
      <c r="P88" s="56">
        <v>861</v>
      </c>
      <c r="Q88" s="56">
        <v>23</v>
      </c>
      <c r="R88" s="56">
        <v>983</v>
      </c>
    </row>
    <row r="89" spans="1:18" x14ac:dyDescent="0.25">
      <c r="A89" s="70"/>
      <c r="B89" s="70"/>
      <c r="C89" s="70"/>
      <c r="D89" s="70"/>
      <c r="E89" s="70"/>
      <c r="F89" s="70"/>
      <c r="G89" s="70"/>
      <c r="H89" s="70"/>
      <c r="I89" s="56">
        <v>265</v>
      </c>
      <c r="J89" s="56">
        <v>592</v>
      </c>
      <c r="K89" s="56">
        <v>326</v>
      </c>
      <c r="L89" s="56">
        <v>349</v>
      </c>
      <c r="M89" s="56">
        <v>186</v>
      </c>
      <c r="N89" s="56">
        <v>302</v>
      </c>
      <c r="O89" s="56">
        <v>372</v>
      </c>
      <c r="P89" s="56">
        <v>279</v>
      </c>
      <c r="Q89" s="56">
        <v>799</v>
      </c>
      <c r="R89" s="56">
        <v>326</v>
      </c>
    </row>
    <row r="90" spans="1:18" x14ac:dyDescent="0.25">
      <c r="A90" s="83"/>
      <c r="B90" s="83"/>
      <c r="C90" s="83"/>
      <c r="D90" s="83"/>
      <c r="E90" s="83"/>
      <c r="F90" s="83"/>
      <c r="G90" s="83"/>
      <c r="H90" s="83"/>
      <c r="I90" s="58">
        <v>338</v>
      </c>
      <c r="J90" s="58">
        <v>477</v>
      </c>
      <c r="K90" s="58">
        <v>23</v>
      </c>
      <c r="L90" s="58">
        <v>604</v>
      </c>
      <c r="M90" s="58">
        <v>302</v>
      </c>
      <c r="N90" s="58">
        <v>821</v>
      </c>
      <c r="O90" s="57"/>
      <c r="P90" s="57"/>
      <c r="Q90" s="57"/>
      <c r="R90" s="57"/>
    </row>
    <row r="91" spans="1:18" ht="12.75" customHeight="1" x14ac:dyDescent="0.25">
      <c r="A91" s="50">
        <v>28</v>
      </c>
      <c r="B91" s="56">
        <v>19</v>
      </c>
      <c r="C91" s="79" t="s">
        <v>404</v>
      </c>
      <c r="D91" s="79"/>
      <c r="E91" s="79"/>
      <c r="F91" s="47" t="s">
        <v>35</v>
      </c>
      <c r="G91" s="80">
        <v>12112</v>
      </c>
      <c r="H91" s="80"/>
      <c r="I91" s="56">
        <v>678</v>
      </c>
      <c r="J91" s="56">
        <v>372</v>
      </c>
      <c r="K91" s="56">
        <v>799</v>
      </c>
      <c r="L91" s="56">
        <v>349</v>
      </c>
      <c r="M91" s="56">
        <v>163</v>
      </c>
      <c r="N91" s="56">
        <v>793</v>
      </c>
      <c r="O91" s="56">
        <v>875</v>
      </c>
      <c r="P91" s="56">
        <v>512</v>
      </c>
      <c r="Q91" s="56">
        <v>933</v>
      </c>
      <c r="R91" s="56">
        <v>890</v>
      </c>
    </row>
    <row r="92" spans="1:18" x14ac:dyDescent="0.25">
      <c r="A92" s="70"/>
      <c r="B92" s="70"/>
      <c r="C92" s="70"/>
      <c r="D92" s="70"/>
      <c r="E92" s="70"/>
      <c r="F92" s="70"/>
      <c r="G92" s="70"/>
      <c r="H92" s="70"/>
      <c r="I92" s="56">
        <v>302</v>
      </c>
      <c r="J92" s="56">
        <v>442</v>
      </c>
      <c r="K92" s="56">
        <v>140</v>
      </c>
      <c r="L92" s="56">
        <v>848</v>
      </c>
      <c r="M92" s="56">
        <v>488</v>
      </c>
      <c r="N92" s="56">
        <v>0</v>
      </c>
      <c r="O92" s="56">
        <v>0</v>
      </c>
      <c r="P92" s="56">
        <v>0</v>
      </c>
      <c r="Q92" s="56">
        <v>612</v>
      </c>
      <c r="R92" s="56">
        <v>717</v>
      </c>
    </row>
    <row r="93" spans="1:18" x14ac:dyDescent="0.25">
      <c r="A93" s="83"/>
      <c r="B93" s="83"/>
      <c r="C93" s="83"/>
      <c r="D93" s="83"/>
      <c r="E93" s="83"/>
      <c r="F93" s="83"/>
      <c r="G93" s="83"/>
      <c r="H93" s="83"/>
      <c r="I93" s="58">
        <v>564</v>
      </c>
      <c r="J93" s="58">
        <v>984</v>
      </c>
      <c r="K93" s="58">
        <v>209</v>
      </c>
      <c r="L93" s="58">
        <v>116</v>
      </c>
      <c r="M93" s="58">
        <v>47</v>
      </c>
      <c r="N93" s="58">
        <v>279</v>
      </c>
      <c r="O93" s="57"/>
      <c r="P93" s="57"/>
      <c r="Q93" s="57"/>
      <c r="R93" s="57"/>
    </row>
    <row r="94" spans="1:18" ht="12.75" customHeight="1" x14ac:dyDescent="0.25">
      <c r="A94" s="50">
        <v>29</v>
      </c>
      <c r="B94" s="56">
        <v>33</v>
      </c>
      <c r="C94" s="79" t="s">
        <v>405</v>
      </c>
      <c r="D94" s="79"/>
      <c r="E94" s="79"/>
      <c r="F94" s="47" t="s">
        <v>23</v>
      </c>
      <c r="G94" s="80">
        <v>11503</v>
      </c>
      <c r="H94" s="80"/>
      <c r="I94" s="56">
        <v>488</v>
      </c>
      <c r="J94" s="56">
        <v>256</v>
      </c>
      <c r="K94" s="56">
        <v>256</v>
      </c>
      <c r="L94" s="56">
        <v>634</v>
      </c>
      <c r="M94" s="56">
        <v>991</v>
      </c>
      <c r="N94" s="56">
        <v>540</v>
      </c>
      <c r="O94" s="56">
        <v>619</v>
      </c>
      <c r="P94" s="56">
        <v>279</v>
      </c>
      <c r="Q94" s="56">
        <v>732</v>
      </c>
      <c r="R94" s="56">
        <v>233</v>
      </c>
    </row>
    <row r="95" spans="1:18" x14ac:dyDescent="0.25">
      <c r="A95" s="70"/>
      <c r="B95" s="70"/>
      <c r="C95" s="70"/>
      <c r="D95" s="70"/>
      <c r="E95" s="70"/>
      <c r="F95" s="70"/>
      <c r="G95" s="70"/>
      <c r="H95" s="70"/>
      <c r="I95" s="56">
        <v>872</v>
      </c>
      <c r="J95" s="56">
        <v>23</v>
      </c>
      <c r="K95" s="56">
        <v>601</v>
      </c>
      <c r="L95" s="56">
        <v>163</v>
      </c>
      <c r="M95" s="56">
        <v>597</v>
      </c>
      <c r="N95" s="56">
        <v>465</v>
      </c>
      <c r="O95" s="56">
        <v>853</v>
      </c>
      <c r="P95" s="56">
        <v>326</v>
      </c>
      <c r="Q95" s="56">
        <v>395</v>
      </c>
      <c r="R95" s="56">
        <v>634</v>
      </c>
    </row>
    <row r="96" spans="1:18" x14ac:dyDescent="0.25">
      <c r="A96" s="83"/>
      <c r="B96" s="83"/>
      <c r="C96" s="83"/>
      <c r="D96" s="83"/>
      <c r="E96" s="83"/>
      <c r="F96" s="83"/>
      <c r="G96" s="83"/>
      <c r="H96" s="83"/>
      <c r="I96" s="58">
        <v>221</v>
      </c>
      <c r="J96" s="58">
        <v>23</v>
      </c>
      <c r="K96" s="58">
        <v>442</v>
      </c>
      <c r="L96" s="58">
        <v>604</v>
      </c>
      <c r="M96" s="58">
        <v>116</v>
      </c>
      <c r="N96" s="58">
        <v>140</v>
      </c>
      <c r="O96" s="57"/>
      <c r="P96" s="57"/>
      <c r="Q96" s="57"/>
      <c r="R96" s="57"/>
    </row>
    <row r="97" spans="1:18" ht="12.75" customHeight="1" x14ac:dyDescent="0.25">
      <c r="A97" s="50">
        <v>30</v>
      </c>
      <c r="B97" s="56">
        <v>32</v>
      </c>
      <c r="C97" s="79" t="s">
        <v>406</v>
      </c>
      <c r="D97" s="79"/>
      <c r="E97" s="79"/>
      <c r="F97" s="47" t="s">
        <v>51</v>
      </c>
      <c r="G97" s="80">
        <v>11502</v>
      </c>
      <c r="H97" s="80"/>
      <c r="I97" s="56">
        <v>326</v>
      </c>
      <c r="J97" s="56">
        <v>349</v>
      </c>
      <c r="K97" s="56">
        <v>395</v>
      </c>
      <c r="L97" s="56">
        <v>93</v>
      </c>
      <c r="M97" s="56">
        <v>728</v>
      </c>
      <c r="N97" s="56">
        <v>955</v>
      </c>
      <c r="O97" s="56">
        <v>442</v>
      </c>
      <c r="P97" s="56">
        <v>929</v>
      </c>
      <c r="Q97" s="56">
        <v>799</v>
      </c>
      <c r="R97" s="56">
        <v>279</v>
      </c>
    </row>
    <row r="98" spans="1:18" x14ac:dyDescent="0.25">
      <c r="A98" s="70"/>
      <c r="B98" s="70"/>
      <c r="C98" s="70"/>
      <c r="D98" s="70"/>
      <c r="E98" s="70"/>
      <c r="F98" s="70"/>
      <c r="G98" s="70"/>
      <c r="H98" s="70"/>
      <c r="I98" s="56">
        <v>186</v>
      </c>
      <c r="J98" s="56">
        <v>47</v>
      </c>
      <c r="K98" s="56">
        <v>592</v>
      </c>
      <c r="L98" s="56">
        <v>116</v>
      </c>
      <c r="M98" s="56">
        <v>256</v>
      </c>
      <c r="N98" s="56">
        <v>395</v>
      </c>
      <c r="O98" s="56">
        <v>898</v>
      </c>
      <c r="P98" s="56">
        <v>233</v>
      </c>
      <c r="Q98" s="56">
        <v>528</v>
      </c>
      <c r="R98" s="56">
        <v>209</v>
      </c>
    </row>
    <row r="99" spans="1:18" x14ac:dyDescent="0.25">
      <c r="A99" s="83"/>
      <c r="B99" s="83"/>
      <c r="C99" s="83"/>
      <c r="D99" s="83"/>
      <c r="E99" s="83"/>
      <c r="F99" s="83"/>
      <c r="G99" s="83"/>
      <c r="H99" s="83"/>
      <c r="I99" s="58">
        <v>221</v>
      </c>
      <c r="J99" s="58">
        <v>560</v>
      </c>
      <c r="K99" s="58">
        <v>532</v>
      </c>
      <c r="L99" s="58">
        <v>646</v>
      </c>
      <c r="M99" s="58">
        <v>163</v>
      </c>
      <c r="N99" s="58">
        <v>625</v>
      </c>
      <c r="O99" s="57"/>
      <c r="P99" s="57"/>
      <c r="Q99" s="57"/>
      <c r="R99" s="57"/>
    </row>
    <row r="100" spans="1:18" ht="12.75" customHeight="1" x14ac:dyDescent="0.25">
      <c r="A100" s="50">
        <v>31</v>
      </c>
      <c r="B100" s="56">
        <v>27</v>
      </c>
      <c r="C100" s="79" t="s">
        <v>407</v>
      </c>
      <c r="D100" s="79"/>
      <c r="E100" s="79"/>
      <c r="F100" s="47" t="s">
        <v>29</v>
      </c>
      <c r="G100" s="80">
        <v>11405</v>
      </c>
      <c r="H100" s="80"/>
      <c r="I100" s="56">
        <v>209</v>
      </c>
      <c r="J100" s="56">
        <v>209</v>
      </c>
      <c r="K100" s="56">
        <v>629</v>
      </c>
      <c r="L100" s="56">
        <v>920</v>
      </c>
      <c r="M100" s="56">
        <v>589</v>
      </c>
      <c r="N100" s="56">
        <v>645</v>
      </c>
      <c r="O100" s="56">
        <v>372</v>
      </c>
      <c r="P100" s="56">
        <v>558</v>
      </c>
      <c r="Q100" s="56">
        <v>93</v>
      </c>
      <c r="R100" s="56">
        <v>595</v>
      </c>
    </row>
    <row r="101" spans="1:18" x14ac:dyDescent="0.25">
      <c r="A101" s="70"/>
      <c r="B101" s="70"/>
      <c r="C101" s="70"/>
      <c r="D101" s="70"/>
      <c r="E101" s="70"/>
      <c r="F101" s="70"/>
      <c r="G101" s="70"/>
      <c r="H101" s="70"/>
      <c r="I101" s="56">
        <v>93</v>
      </c>
      <c r="J101" s="56">
        <v>628</v>
      </c>
      <c r="K101" s="56">
        <v>93</v>
      </c>
      <c r="L101" s="56">
        <v>209</v>
      </c>
      <c r="M101" s="56">
        <v>442</v>
      </c>
      <c r="N101" s="56">
        <v>0</v>
      </c>
      <c r="O101" s="56">
        <v>690</v>
      </c>
      <c r="P101" s="56">
        <v>302</v>
      </c>
      <c r="Q101" s="56">
        <v>465</v>
      </c>
      <c r="R101" s="56">
        <v>518</v>
      </c>
    </row>
    <row r="102" spans="1:18" x14ac:dyDescent="0.25">
      <c r="A102" s="83"/>
      <c r="B102" s="83"/>
      <c r="C102" s="83"/>
      <c r="D102" s="83"/>
      <c r="E102" s="83"/>
      <c r="F102" s="83"/>
      <c r="G102" s="83"/>
      <c r="H102" s="83"/>
      <c r="I102" s="58">
        <v>547</v>
      </c>
      <c r="J102" s="58">
        <v>419</v>
      </c>
      <c r="K102" s="58">
        <v>919</v>
      </c>
      <c r="L102" s="58">
        <v>656</v>
      </c>
      <c r="M102" s="58">
        <v>349</v>
      </c>
      <c r="N102" s="58">
        <v>256</v>
      </c>
      <c r="O102" s="57"/>
      <c r="P102" s="57"/>
      <c r="Q102" s="57"/>
      <c r="R102" s="57"/>
    </row>
    <row r="103" spans="1:18" ht="12.75" customHeight="1" x14ac:dyDescent="0.25">
      <c r="A103" s="50">
        <v>32</v>
      </c>
      <c r="B103" s="56">
        <v>37</v>
      </c>
      <c r="C103" s="79" t="s">
        <v>408</v>
      </c>
      <c r="D103" s="79"/>
      <c r="E103" s="79"/>
      <c r="F103" s="47" t="s">
        <v>120</v>
      </c>
      <c r="G103" s="80">
        <v>11281</v>
      </c>
      <c r="H103" s="80"/>
      <c r="I103" s="56">
        <v>0</v>
      </c>
      <c r="J103" s="56">
        <v>751</v>
      </c>
      <c r="K103" s="56">
        <v>23</v>
      </c>
      <c r="L103" s="56">
        <v>442</v>
      </c>
      <c r="M103" s="56">
        <v>998</v>
      </c>
      <c r="N103" s="56">
        <v>744</v>
      </c>
      <c r="O103" s="56">
        <v>691</v>
      </c>
      <c r="P103" s="56">
        <v>661</v>
      </c>
      <c r="Q103" s="56">
        <v>465</v>
      </c>
      <c r="R103" s="56">
        <v>419</v>
      </c>
    </row>
    <row r="104" spans="1:18" x14ac:dyDescent="0.25">
      <c r="A104" s="70"/>
      <c r="B104" s="70"/>
      <c r="C104" s="70"/>
      <c r="D104" s="70"/>
      <c r="E104" s="70"/>
      <c r="F104" s="70"/>
      <c r="G104" s="70"/>
      <c r="H104" s="70"/>
      <c r="I104" s="56">
        <v>828</v>
      </c>
      <c r="J104" s="56">
        <v>198</v>
      </c>
      <c r="K104" s="56">
        <v>583</v>
      </c>
      <c r="L104" s="56">
        <v>691</v>
      </c>
      <c r="M104" s="56">
        <v>606</v>
      </c>
      <c r="N104" s="56">
        <v>0</v>
      </c>
      <c r="O104" s="56">
        <v>0</v>
      </c>
      <c r="P104" s="56">
        <v>0</v>
      </c>
      <c r="Q104" s="56">
        <v>116</v>
      </c>
      <c r="R104" s="56">
        <v>233</v>
      </c>
    </row>
    <row r="105" spans="1:18" x14ac:dyDescent="0.25">
      <c r="A105" s="83"/>
      <c r="B105" s="83"/>
      <c r="C105" s="83"/>
      <c r="D105" s="83"/>
      <c r="E105" s="83"/>
      <c r="F105" s="83"/>
      <c r="G105" s="83"/>
      <c r="H105" s="83"/>
      <c r="I105" s="58">
        <v>529</v>
      </c>
      <c r="J105" s="58">
        <v>592</v>
      </c>
      <c r="K105" s="58">
        <v>163</v>
      </c>
      <c r="L105" s="58">
        <v>326</v>
      </c>
      <c r="M105" s="58">
        <v>512</v>
      </c>
      <c r="N105" s="58">
        <v>710</v>
      </c>
      <c r="O105" s="57"/>
      <c r="P105" s="57"/>
      <c r="Q105" s="57"/>
      <c r="R105" s="57"/>
    </row>
    <row r="106" spans="1:18" ht="12.75" customHeight="1" x14ac:dyDescent="0.25">
      <c r="A106" s="50">
        <v>33</v>
      </c>
      <c r="B106" s="56">
        <v>13</v>
      </c>
      <c r="C106" s="79" t="s">
        <v>409</v>
      </c>
      <c r="D106" s="79"/>
      <c r="E106" s="79"/>
      <c r="F106" s="47" t="s">
        <v>0</v>
      </c>
      <c r="G106" s="80">
        <v>11268</v>
      </c>
      <c r="H106" s="80"/>
      <c r="I106" s="56">
        <v>279</v>
      </c>
      <c r="J106" s="56">
        <v>233</v>
      </c>
      <c r="K106" s="56">
        <v>1000</v>
      </c>
      <c r="L106" s="56">
        <v>488</v>
      </c>
      <c r="M106" s="56">
        <v>116</v>
      </c>
      <c r="N106" s="56">
        <v>964</v>
      </c>
      <c r="O106" s="56">
        <v>209</v>
      </c>
      <c r="P106" s="56">
        <v>70</v>
      </c>
      <c r="Q106" s="56">
        <v>512</v>
      </c>
      <c r="R106" s="56">
        <v>209</v>
      </c>
    </row>
    <row r="107" spans="1:18" x14ac:dyDescent="0.25">
      <c r="A107" s="70"/>
      <c r="B107" s="70"/>
      <c r="C107" s="70"/>
      <c r="D107" s="70"/>
      <c r="E107" s="70"/>
      <c r="F107" s="70"/>
      <c r="G107" s="70"/>
      <c r="H107" s="70"/>
      <c r="I107" s="56">
        <v>233</v>
      </c>
      <c r="J107" s="56">
        <v>543</v>
      </c>
      <c r="K107" s="56">
        <v>279</v>
      </c>
      <c r="L107" s="56">
        <v>93</v>
      </c>
      <c r="M107" s="56">
        <v>576</v>
      </c>
      <c r="N107" s="56">
        <v>342</v>
      </c>
      <c r="O107" s="56">
        <v>927</v>
      </c>
      <c r="P107" s="56">
        <v>372</v>
      </c>
      <c r="Q107" s="56">
        <v>140</v>
      </c>
      <c r="R107" s="56">
        <v>779</v>
      </c>
    </row>
    <row r="108" spans="1:18" x14ac:dyDescent="0.25">
      <c r="A108" s="83"/>
      <c r="B108" s="83"/>
      <c r="C108" s="83"/>
      <c r="D108" s="83"/>
      <c r="E108" s="83"/>
      <c r="F108" s="83"/>
      <c r="G108" s="83"/>
      <c r="H108" s="83"/>
      <c r="I108" s="58">
        <v>686</v>
      </c>
      <c r="J108" s="58">
        <v>823</v>
      </c>
      <c r="K108" s="58">
        <v>384</v>
      </c>
      <c r="L108" s="58">
        <v>93</v>
      </c>
      <c r="M108" s="58">
        <v>209</v>
      </c>
      <c r="N108" s="58">
        <v>709</v>
      </c>
      <c r="O108" s="57"/>
      <c r="P108" s="57"/>
      <c r="Q108" s="57"/>
      <c r="R108" s="57"/>
    </row>
    <row r="109" spans="1:18" ht="12.75" customHeight="1" x14ac:dyDescent="0.25">
      <c r="A109" s="50">
        <v>34</v>
      </c>
      <c r="B109" s="56">
        <v>12</v>
      </c>
      <c r="C109" s="79" t="s">
        <v>410</v>
      </c>
      <c r="D109" s="79"/>
      <c r="E109" s="79"/>
      <c r="F109" s="47" t="s">
        <v>0</v>
      </c>
      <c r="G109" s="80">
        <v>10888</v>
      </c>
      <c r="H109" s="80"/>
      <c r="I109" s="56">
        <v>20</v>
      </c>
      <c r="J109" s="56">
        <v>70</v>
      </c>
      <c r="K109" s="56">
        <v>116</v>
      </c>
      <c r="L109" s="56">
        <v>47</v>
      </c>
      <c r="M109" s="56">
        <v>23</v>
      </c>
      <c r="N109" s="56">
        <v>70</v>
      </c>
      <c r="O109" s="56">
        <v>665</v>
      </c>
      <c r="P109" s="56">
        <v>116</v>
      </c>
      <c r="Q109" s="56">
        <v>1000</v>
      </c>
      <c r="R109" s="56">
        <v>326</v>
      </c>
    </row>
    <row r="110" spans="1:18" x14ac:dyDescent="0.25">
      <c r="A110" s="70"/>
      <c r="B110" s="70"/>
      <c r="C110" s="70"/>
      <c r="D110" s="70"/>
      <c r="E110" s="70"/>
      <c r="F110" s="70"/>
      <c r="G110" s="70"/>
      <c r="H110" s="70"/>
      <c r="I110" s="56">
        <v>996</v>
      </c>
      <c r="J110" s="56">
        <v>279</v>
      </c>
      <c r="K110" s="56">
        <v>395</v>
      </c>
      <c r="L110" s="56">
        <v>512</v>
      </c>
      <c r="M110" s="56">
        <v>687</v>
      </c>
      <c r="N110" s="56">
        <v>724</v>
      </c>
      <c r="O110" s="56">
        <v>256</v>
      </c>
      <c r="P110" s="56">
        <v>803</v>
      </c>
      <c r="Q110" s="56">
        <v>93</v>
      </c>
      <c r="R110" s="56">
        <v>606</v>
      </c>
    </row>
    <row r="111" spans="1:18" x14ac:dyDescent="0.25">
      <c r="A111" s="83"/>
      <c r="B111" s="83"/>
      <c r="C111" s="83"/>
      <c r="D111" s="83"/>
      <c r="E111" s="83"/>
      <c r="F111" s="83"/>
      <c r="G111" s="83"/>
      <c r="H111" s="83"/>
      <c r="I111" s="58">
        <v>338</v>
      </c>
      <c r="J111" s="58">
        <v>749</v>
      </c>
      <c r="K111" s="58">
        <v>233</v>
      </c>
      <c r="L111" s="58">
        <v>209</v>
      </c>
      <c r="M111" s="58">
        <v>644</v>
      </c>
      <c r="N111" s="58">
        <v>911</v>
      </c>
      <c r="O111" s="57"/>
      <c r="P111" s="57"/>
      <c r="Q111" s="57"/>
      <c r="R111" s="57"/>
    </row>
    <row r="112" spans="1:18" ht="12.75" customHeight="1" x14ac:dyDescent="0.25">
      <c r="A112" s="50">
        <v>35</v>
      </c>
      <c r="B112" s="56">
        <v>21</v>
      </c>
      <c r="C112" s="79" t="s">
        <v>411</v>
      </c>
      <c r="D112" s="79"/>
      <c r="E112" s="79"/>
      <c r="F112" s="47" t="s">
        <v>35</v>
      </c>
      <c r="G112" s="80">
        <v>10313</v>
      </c>
      <c r="H112" s="80"/>
      <c r="I112" s="56">
        <v>47</v>
      </c>
      <c r="J112" s="56">
        <v>465</v>
      </c>
      <c r="K112" s="56">
        <v>544</v>
      </c>
      <c r="L112" s="56">
        <v>209</v>
      </c>
      <c r="M112" s="56">
        <v>47</v>
      </c>
      <c r="N112" s="56">
        <v>93</v>
      </c>
      <c r="O112" s="56">
        <v>803</v>
      </c>
      <c r="P112" s="56">
        <v>326</v>
      </c>
      <c r="Q112" s="56">
        <v>761</v>
      </c>
      <c r="R112" s="56">
        <v>618</v>
      </c>
    </row>
    <row r="113" spans="1:18" x14ac:dyDescent="0.25">
      <c r="A113" s="70"/>
      <c r="B113" s="70"/>
      <c r="C113" s="70"/>
      <c r="D113" s="70"/>
      <c r="E113" s="70"/>
      <c r="F113" s="70"/>
      <c r="G113" s="70"/>
      <c r="H113" s="70"/>
      <c r="I113" s="56">
        <v>442</v>
      </c>
      <c r="J113" s="56">
        <v>349</v>
      </c>
      <c r="K113" s="56">
        <v>681</v>
      </c>
      <c r="L113" s="56">
        <v>770</v>
      </c>
      <c r="M113" s="56">
        <v>523</v>
      </c>
      <c r="N113" s="56">
        <v>0</v>
      </c>
      <c r="O113" s="56">
        <v>0</v>
      </c>
      <c r="P113" s="56">
        <v>0</v>
      </c>
      <c r="Q113" s="56">
        <v>488</v>
      </c>
      <c r="R113" s="56">
        <v>488</v>
      </c>
    </row>
    <row r="114" spans="1:18" x14ac:dyDescent="0.25">
      <c r="A114" s="83"/>
      <c r="B114" s="83"/>
      <c r="C114" s="83"/>
      <c r="D114" s="83"/>
      <c r="E114" s="83"/>
      <c r="F114" s="83"/>
      <c r="G114" s="83"/>
      <c r="H114" s="83"/>
      <c r="I114" s="58">
        <v>791</v>
      </c>
      <c r="J114" s="58">
        <v>891</v>
      </c>
      <c r="K114" s="58">
        <v>302</v>
      </c>
      <c r="L114" s="58">
        <v>372</v>
      </c>
      <c r="M114" s="58">
        <v>233</v>
      </c>
      <c r="N114" s="58">
        <v>70</v>
      </c>
      <c r="O114" s="57"/>
      <c r="P114" s="57"/>
      <c r="Q114" s="57"/>
      <c r="R114" s="57"/>
    </row>
    <row r="115" spans="1:18" ht="12.75" customHeight="1" x14ac:dyDescent="0.25">
      <c r="A115" s="50">
        <v>36</v>
      </c>
      <c r="B115" s="56">
        <v>20</v>
      </c>
      <c r="C115" s="79" t="s">
        <v>412</v>
      </c>
      <c r="D115" s="79"/>
      <c r="E115" s="79"/>
      <c r="F115" s="47" t="s">
        <v>35</v>
      </c>
      <c r="G115" s="80">
        <v>10207</v>
      </c>
      <c r="H115" s="80"/>
      <c r="I115" s="56">
        <v>349</v>
      </c>
      <c r="J115" s="56">
        <v>488</v>
      </c>
      <c r="K115" s="56">
        <v>877</v>
      </c>
      <c r="L115" s="56">
        <v>841</v>
      </c>
      <c r="M115" s="56">
        <v>93</v>
      </c>
      <c r="N115" s="56">
        <v>163</v>
      </c>
      <c r="O115" s="56">
        <v>93</v>
      </c>
      <c r="P115" s="56">
        <v>395</v>
      </c>
      <c r="Q115" s="56">
        <v>186</v>
      </c>
      <c r="R115" s="56">
        <v>372</v>
      </c>
    </row>
    <row r="116" spans="1:18" x14ac:dyDescent="0.25">
      <c r="A116" s="70"/>
      <c r="B116" s="70"/>
      <c r="C116" s="70"/>
      <c r="D116" s="70"/>
      <c r="E116" s="70"/>
      <c r="F116" s="70"/>
      <c r="G116" s="70"/>
      <c r="H116" s="70"/>
      <c r="I116" s="56">
        <v>0</v>
      </c>
      <c r="J116" s="56">
        <v>972</v>
      </c>
      <c r="K116" s="56">
        <v>442</v>
      </c>
      <c r="L116" s="56">
        <v>512</v>
      </c>
      <c r="M116" s="56">
        <v>519</v>
      </c>
      <c r="N116" s="56">
        <v>0</v>
      </c>
      <c r="O116" s="56">
        <v>0</v>
      </c>
      <c r="P116" s="56">
        <v>0</v>
      </c>
      <c r="Q116" s="56">
        <v>847</v>
      </c>
      <c r="R116" s="56">
        <v>857</v>
      </c>
    </row>
    <row r="117" spans="1:18" x14ac:dyDescent="0.25">
      <c r="A117" s="83"/>
      <c r="B117" s="83"/>
      <c r="C117" s="83"/>
      <c r="D117" s="83"/>
      <c r="E117" s="83"/>
      <c r="F117" s="83"/>
      <c r="G117" s="83"/>
      <c r="H117" s="83"/>
      <c r="I117" s="58">
        <v>529</v>
      </c>
      <c r="J117" s="58">
        <v>915</v>
      </c>
      <c r="K117" s="58">
        <v>93</v>
      </c>
      <c r="L117" s="58">
        <v>152</v>
      </c>
      <c r="M117" s="58">
        <v>70</v>
      </c>
      <c r="N117" s="58">
        <v>442</v>
      </c>
      <c r="O117" s="57"/>
      <c r="P117" s="57"/>
      <c r="Q117" s="57"/>
      <c r="R117" s="57"/>
    </row>
    <row r="118" spans="1:18" ht="12.75" customHeight="1" x14ac:dyDescent="0.25">
      <c r="A118" s="50">
        <v>37</v>
      </c>
      <c r="B118" s="56">
        <v>24</v>
      </c>
      <c r="C118" s="79" t="s">
        <v>413</v>
      </c>
      <c r="D118" s="79"/>
      <c r="E118" s="79"/>
      <c r="F118" s="47" t="s">
        <v>29</v>
      </c>
      <c r="G118" s="80">
        <v>9802</v>
      </c>
      <c r="H118" s="80"/>
      <c r="I118" s="56">
        <v>233</v>
      </c>
      <c r="J118" s="56">
        <v>589</v>
      </c>
      <c r="K118" s="56">
        <v>620</v>
      </c>
      <c r="L118" s="56">
        <v>926</v>
      </c>
      <c r="M118" s="56">
        <v>302</v>
      </c>
      <c r="N118" s="56">
        <v>279</v>
      </c>
      <c r="O118" s="56">
        <v>279</v>
      </c>
      <c r="P118" s="56">
        <v>349</v>
      </c>
      <c r="Q118" s="56">
        <v>116</v>
      </c>
      <c r="R118" s="56">
        <v>395</v>
      </c>
    </row>
    <row r="119" spans="1:18" x14ac:dyDescent="0.25">
      <c r="A119" s="70"/>
      <c r="B119" s="70"/>
      <c r="C119" s="70"/>
      <c r="D119" s="70"/>
      <c r="E119" s="70"/>
      <c r="F119" s="70"/>
      <c r="G119" s="70"/>
      <c r="H119" s="70"/>
      <c r="I119" s="56">
        <v>569</v>
      </c>
      <c r="J119" s="56">
        <v>140</v>
      </c>
      <c r="K119" s="56">
        <v>233</v>
      </c>
      <c r="L119" s="56">
        <v>279</v>
      </c>
      <c r="M119" s="56">
        <v>93</v>
      </c>
      <c r="N119" s="56">
        <v>0</v>
      </c>
      <c r="O119" s="56">
        <v>0</v>
      </c>
      <c r="P119" s="56">
        <v>0</v>
      </c>
      <c r="Q119" s="56">
        <v>233</v>
      </c>
      <c r="R119" s="56">
        <v>302</v>
      </c>
    </row>
    <row r="120" spans="1:18" x14ac:dyDescent="0.25">
      <c r="A120" s="83"/>
      <c r="B120" s="83"/>
      <c r="C120" s="83"/>
      <c r="D120" s="83"/>
      <c r="E120" s="83"/>
      <c r="F120" s="83"/>
      <c r="G120" s="83"/>
      <c r="H120" s="83"/>
      <c r="I120" s="58">
        <v>512</v>
      </c>
      <c r="J120" s="58">
        <v>302</v>
      </c>
      <c r="K120" s="58">
        <v>1000</v>
      </c>
      <c r="L120" s="58">
        <v>533</v>
      </c>
      <c r="M120" s="58">
        <v>945</v>
      </c>
      <c r="N120" s="58">
        <v>573</v>
      </c>
      <c r="O120" s="57"/>
      <c r="P120" s="57"/>
      <c r="Q120" s="57"/>
      <c r="R120" s="57"/>
    </row>
    <row r="121" spans="1:18" ht="12.75" customHeight="1" x14ac:dyDescent="0.25">
      <c r="A121" s="50">
        <v>38</v>
      </c>
      <c r="B121" s="56">
        <v>30</v>
      </c>
      <c r="C121" s="79" t="s">
        <v>414</v>
      </c>
      <c r="D121" s="79"/>
      <c r="E121" s="79"/>
      <c r="F121" s="47" t="s">
        <v>51</v>
      </c>
      <c r="G121" s="80">
        <v>9783</v>
      </c>
      <c r="H121" s="80"/>
      <c r="I121" s="56">
        <v>91</v>
      </c>
      <c r="J121" s="56">
        <v>23</v>
      </c>
      <c r="K121" s="56">
        <v>209</v>
      </c>
      <c r="L121" s="56">
        <v>816</v>
      </c>
      <c r="M121" s="56">
        <v>873</v>
      </c>
      <c r="N121" s="56">
        <v>233</v>
      </c>
      <c r="O121" s="56">
        <v>233</v>
      </c>
      <c r="P121" s="56">
        <v>163</v>
      </c>
      <c r="Q121" s="56">
        <v>326</v>
      </c>
      <c r="R121" s="56">
        <v>256</v>
      </c>
    </row>
    <row r="122" spans="1:18" x14ac:dyDescent="0.25">
      <c r="A122" s="70"/>
      <c r="B122" s="70"/>
      <c r="C122" s="70"/>
      <c r="D122" s="70"/>
      <c r="E122" s="70"/>
      <c r="F122" s="70"/>
      <c r="G122" s="70"/>
      <c r="H122" s="70"/>
      <c r="I122" s="56">
        <v>93</v>
      </c>
      <c r="J122" s="56">
        <v>163</v>
      </c>
      <c r="K122" s="56">
        <v>556</v>
      </c>
      <c r="L122" s="56">
        <v>843</v>
      </c>
      <c r="M122" s="56">
        <v>917</v>
      </c>
      <c r="N122" s="56">
        <v>302</v>
      </c>
      <c r="O122" s="56">
        <v>256</v>
      </c>
      <c r="P122" s="56">
        <v>862</v>
      </c>
      <c r="Q122" s="56">
        <v>209</v>
      </c>
      <c r="R122" s="56">
        <v>186</v>
      </c>
    </row>
    <row r="123" spans="1:18" x14ac:dyDescent="0.25">
      <c r="A123" s="83"/>
      <c r="B123" s="83"/>
      <c r="C123" s="83"/>
      <c r="D123" s="83"/>
      <c r="E123" s="83"/>
      <c r="F123" s="83"/>
      <c r="G123" s="83"/>
      <c r="H123" s="83"/>
      <c r="I123" s="58">
        <v>256</v>
      </c>
      <c r="J123" s="58">
        <v>140</v>
      </c>
      <c r="K123" s="58">
        <v>349</v>
      </c>
      <c r="L123" s="58">
        <v>800</v>
      </c>
      <c r="M123" s="58">
        <v>326</v>
      </c>
      <c r="N123" s="58">
        <v>302</v>
      </c>
      <c r="O123" s="57"/>
      <c r="P123" s="57"/>
      <c r="Q123" s="57"/>
      <c r="R123" s="57"/>
    </row>
    <row r="124" spans="1:18" ht="12.75" customHeight="1" x14ac:dyDescent="0.25">
      <c r="A124" s="50">
        <v>39</v>
      </c>
      <c r="B124" s="56">
        <v>2</v>
      </c>
      <c r="C124" s="79" t="s">
        <v>415</v>
      </c>
      <c r="D124" s="79"/>
      <c r="E124" s="79"/>
      <c r="F124" s="47" t="s">
        <v>57</v>
      </c>
      <c r="G124" s="80">
        <v>9777</v>
      </c>
      <c r="H124" s="80"/>
      <c r="I124" s="56">
        <v>789</v>
      </c>
      <c r="J124" s="56">
        <v>314</v>
      </c>
      <c r="K124" s="56">
        <v>724</v>
      </c>
      <c r="L124" s="56">
        <v>395</v>
      </c>
      <c r="M124" s="56">
        <v>256</v>
      </c>
      <c r="N124" s="56">
        <v>966</v>
      </c>
      <c r="O124" s="56">
        <v>23</v>
      </c>
      <c r="P124" s="56">
        <v>47</v>
      </c>
      <c r="Q124" s="56">
        <v>70</v>
      </c>
      <c r="R124" s="56">
        <v>302</v>
      </c>
    </row>
    <row r="125" spans="1:18" x14ac:dyDescent="0.25">
      <c r="A125" s="70"/>
      <c r="B125" s="70"/>
      <c r="C125" s="70"/>
      <c r="D125" s="70"/>
      <c r="E125" s="70"/>
      <c r="F125" s="70"/>
      <c r="G125" s="70"/>
      <c r="H125" s="70"/>
      <c r="I125" s="56">
        <v>372</v>
      </c>
      <c r="J125" s="56">
        <v>876</v>
      </c>
      <c r="K125" s="56">
        <v>163</v>
      </c>
      <c r="L125" s="56">
        <v>70</v>
      </c>
      <c r="M125" s="56">
        <v>47</v>
      </c>
      <c r="N125" s="56">
        <v>0</v>
      </c>
      <c r="O125" s="56">
        <v>0</v>
      </c>
      <c r="P125" s="56">
        <v>0</v>
      </c>
      <c r="Q125" s="56">
        <v>697</v>
      </c>
      <c r="R125" s="56">
        <v>544</v>
      </c>
    </row>
    <row r="126" spans="1:18" x14ac:dyDescent="0.25">
      <c r="A126" s="83"/>
      <c r="B126" s="83"/>
      <c r="C126" s="83"/>
      <c r="D126" s="83"/>
      <c r="E126" s="83"/>
      <c r="F126" s="83"/>
      <c r="G126" s="83"/>
      <c r="H126" s="83"/>
      <c r="I126" s="58">
        <v>721</v>
      </c>
      <c r="J126" s="58">
        <v>994</v>
      </c>
      <c r="K126" s="58">
        <v>70</v>
      </c>
      <c r="L126" s="58">
        <v>454</v>
      </c>
      <c r="M126" s="58">
        <v>488</v>
      </c>
      <c r="N126" s="58">
        <v>395</v>
      </c>
      <c r="O126" s="57"/>
      <c r="P126" s="57"/>
      <c r="Q126" s="57"/>
      <c r="R126" s="57"/>
    </row>
    <row r="127" spans="1:18" ht="12.75" customHeight="1" x14ac:dyDescent="0.25">
      <c r="A127" s="50">
        <v>40</v>
      </c>
      <c r="B127" s="56">
        <v>17</v>
      </c>
      <c r="C127" s="79" t="s">
        <v>416</v>
      </c>
      <c r="D127" s="79"/>
      <c r="E127" s="79"/>
      <c r="F127" s="47" t="s">
        <v>35</v>
      </c>
      <c r="G127" s="80">
        <v>9578</v>
      </c>
      <c r="H127" s="80"/>
      <c r="I127" s="56">
        <v>372</v>
      </c>
      <c r="J127" s="56">
        <v>163</v>
      </c>
      <c r="K127" s="56">
        <v>372</v>
      </c>
      <c r="L127" s="56">
        <v>465</v>
      </c>
      <c r="M127" s="56">
        <v>620</v>
      </c>
      <c r="N127" s="56">
        <v>116</v>
      </c>
      <c r="O127" s="56">
        <v>811</v>
      </c>
      <c r="P127" s="56">
        <v>419</v>
      </c>
      <c r="Q127" s="56">
        <v>579</v>
      </c>
      <c r="R127" s="56">
        <v>116</v>
      </c>
    </row>
    <row r="128" spans="1:18" x14ac:dyDescent="0.25">
      <c r="A128" s="70"/>
      <c r="B128" s="70"/>
      <c r="C128" s="70"/>
      <c r="D128" s="70"/>
      <c r="E128" s="70"/>
      <c r="F128" s="70"/>
      <c r="G128" s="70"/>
      <c r="H128" s="70"/>
      <c r="I128" s="56">
        <v>279</v>
      </c>
      <c r="J128" s="56">
        <v>488</v>
      </c>
      <c r="K128" s="56">
        <v>372</v>
      </c>
      <c r="L128" s="56">
        <v>395</v>
      </c>
      <c r="M128" s="56">
        <v>768</v>
      </c>
      <c r="N128" s="56">
        <v>0</v>
      </c>
      <c r="O128" s="56">
        <v>0</v>
      </c>
      <c r="P128" s="56">
        <v>0</v>
      </c>
      <c r="Q128" s="56">
        <v>302</v>
      </c>
      <c r="R128" s="56">
        <v>419</v>
      </c>
    </row>
    <row r="129" spans="1:19" x14ac:dyDescent="0.25">
      <c r="A129" s="83"/>
      <c r="B129" s="83"/>
      <c r="C129" s="83"/>
      <c r="D129" s="83"/>
      <c r="E129" s="83"/>
      <c r="F129" s="83"/>
      <c r="G129" s="83"/>
      <c r="H129" s="83"/>
      <c r="I129" s="58">
        <v>599</v>
      </c>
      <c r="J129" s="58">
        <v>584</v>
      </c>
      <c r="K129" s="58">
        <v>512</v>
      </c>
      <c r="L129" s="58">
        <v>245</v>
      </c>
      <c r="M129" s="58">
        <v>419</v>
      </c>
      <c r="N129" s="58">
        <v>163</v>
      </c>
      <c r="O129" s="57"/>
      <c r="P129" s="57"/>
      <c r="Q129" s="57"/>
      <c r="R129" s="57"/>
    </row>
    <row r="130" spans="1:19" ht="12.75" customHeight="1" x14ac:dyDescent="0.25">
      <c r="A130" s="50">
        <v>41</v>
      </c>
      <c r="B130" s="56">
        <v>8</v>
      </c>
      <c r="C130" s="79" t="s">
        <v>417</v>
      </c>
      <c r="D130" s="79"/>
      <c r="E130" s="79"/>
      <c r="F130" s="47" t="s">
        <v>1</v>
      </c>
      <c r="G130" s="80">
        <v>8726</v>
      </c>
      <c r="H130" s="80"/>
      <c r="I130" s="56">
        <v>186</v>
      </c>
      <c r="J130" s="56">
        <v>186</v>
      </c>
      <c r="K130" s="56">
        <v>419</v>
      </c>
      <c r="L130" s="56">
        <v>70</v>
      </c>
      <c r="M130" s="56">
        <v>349</v>
      </c>
      <c r="N130" s="56">
        <v>256</v>
      </c>
      <c r="O130" s="56">
        <v>756</v>
      </c>
      <c r="P130" s="56">
        <v>372</v>
      </c>
      <c r="Q130" s="56">
        <v>163</v>
      </c>
      <c r="R130" s="56">
        <v>93</v>
      </c>
      <c r="S130" s="22">
        <f>G130/$S$2</f>
        <v>335.61538461538464</v>
      </c>
    </row>
    <row r="131" spans="1:19" x14ac:dyDescent="0.25">
      <c r="A131" s="70"/>
      <c r="B131" s="70"/>
      <c r="C131" s="70"/>
      <c r="D131" s="70"/>
      <c r="E131" s="70"/>
      <c r="F131" s="70"/>
      <c r="G131" s="70"/>
      <c r="H131" s="70"/>
      <c r="I131" s="56">
        <v>93</v>
      </c>
      <c r="J131" s="56">
        <v>93</v>
      </c>
      <c r="K131" s="56">
        <v>35</v>
      </c>
      <c r="L131" s="56">
        <v>465</v>
      </c>
      <c r="M131" s="56">
        <v>642</v>
      </c>
      <c r="N131" s="56">
        <v>488</v>
      </c>
      <c r="O131" s="56">
        <v>802</v>
      </c>
      <c r="P131" s="56">
        <v>256</v>
      </c>
      <c r="Q131" s="56">
        <v>256</v>
      </c>
      <c r="R131" s="56">
        <v>23</v>
      </c>
    </row>
    <row r="132" spans="1:19" x14ac:dyDescent="0.25">
      <c r="A132" s="83"/>
      <c r="B132" s="83"/>
      <c r="C132" s="83"/>
      <c r="D132" s="83"/>
      <c r="E132" s="83"/>
      <c r="F132" s="83"/>
      <c r="G132" s="83"/>
      <c r="H132" s="83"/>
      <c r="I132" s="58">
        <v>454</v>
      </c>
      <c r="J132" s="58">
        <v>395</v>
      </c>
      <c r="K132" s="58">
        <v>256</v>
      </c>
      <c r="L132" s="58">
        <v>574</v>
      </c>
      <c r="M132" s="58">
        <v>718</v>
      </c>
      <c r="N132" s="58">
        <v>326</v>
      </c>
      <c r="O132" s="57"/>
      <c r="P132" s="57"/>
      <c r="Q132" s="57"/>
      <c r="R132" s="57"/>
    </row>
    <row r="133" spans="1:19" ht="12.75" customHeight="1" x14ac:dyDescent="0.25">
      <c r="A133" s="50">
        <v>42</v>
      </c>
      <c r="B133" s="56">
        <v>6</v>
      </c>
      <c r="C133" s="79" t="s">
        <v>418</v>
      </c>
      <c r="D133" s="79"/>
      <c r="E133" s="79"/>
      <c r="F133" s="47" t="s">
        <v>44</v>
      </c>
      <c r="G133" s="80">
        <v>8425</v>
      </c>
      <c r="H133" s="80"/>
      <c r="I133" s="56">
        <v>93</v>
      </c>
      <c r="J133" s="56">
        <v>140</v>
      </c>
      <c r="K133" s="56">
        <v>326</v>
      </c>
      <c r="L133" s="56">
        <v>163</v>
      </c>
      <c r="M133" s="56">
        <v>825</v>
      </c>
      <c r="N133" s="56">
        <v>372</v>
      </c>
      <c r="O133" s="56">
        <v>186</v>
      </c>
      <c r="P133" s="56">
        <v>539</v>
      </c>
      <c r="Q133" s="56">
        <v>209</v>
      </c>
      <c r="R133" s="56">
        <v>349</v>
      </c>
    </row>
    <row r="134" spans="1:19" x14ac:dyDescent="0.25">
      <c r="A134" s="70"/>
      <c r="B134" s="70"/>
      <c r="C134" s="70"/>
      <c r="D134" s="70"/>
      <c r="E134" s="70"/>
      <c r="F134" s="70"/>
      <c r="G134" s="70"/>
      <c r="H134" s="70"/>
      <c r="I134" s="56">
        <v>326</v>
      </c>
      <c r="J134" s="56">
        <v>326</v>
      </c>
      <c r="K134" s="56">
        <v>70</v>
      </c>
      <c r="L134" s="56">
        <v>314</v>
      </c>
      <c r="M134" s="56">
        <v>349</v>
      </c>
      <c r="N134" s="56">
        <v>531</v>
      </c>
      <c r="O134" s="56">
        <v>370</v>
      </c>
      <c r="P134" s="56">
        <v>349</v>
      </c>
      <c r="Q134" s="56">
        <v>419</v>
      </c>
      <c r="R134" s="56">
        <v>670</v>
      </c>
    </row>
    <row r="135" spans="1:19" x14ac:dyDescent="0.25">
      <c r="A135" s="83"/>
      <c r="B135" s="83"/>
      <c r="C135" s="83"/>
      <c r="D135" s="83"/>
      <c r="E135" s="83"/>
      <c r="F135" s="83"/>
      <c r="G135" s="83"/>
      <c r="H135" s="83"/>
      <c r="I135" s="58">
        <v>23</v>
      </c>
      <c r="J135" s="58">
        <v>477</v>
      </c>
      <c r="K135" s="58">
        <v>47</v>
      </c>
      <c r="L135" s="58">
        <v>882</v>
      </c>
      <c r="M135" s="58">
        <v>23</v>
      </c>
      <c r="N135" s="58">
        <v>47</v>
      </c>
      <c r="O135" s="57"/>
      <c r="P135" s="57"/>
      <c r="Q135" s="57"/>
      <c r="R135" s="57"/>
    </row>
    <row r="136" spans="1:19" ht="12.75" customHeight="1" x14ac:dyDescent="0.25">
      <c r="A136" s="50">
        <v>43</v>
      </c>
      <c r="B136" s="56">
        <v>18</v>
      </c>
      <c r="C136" s="79" t="s">
        <v>419</v>
      </c>
      <c r="D136" s="79"/>
      <c r="E136" s="79"/>
      <c r="F136" s="47" t="s">
        <v>35</v>
      </c>
      <c r="G136" s="80">
        <v>7813</v>
      </c>
      <c r="H136" s="80"/>
      <c r="I136" s="56">
        <v>922</v>
      </c>
      <c r="J136" s="56">
        <v>116</v>
      </c>
      <c r="K136" s="56">
        <v>233</v>
      </c>
      <c r="L136" s="56">
        <v>23</v>
      </c>
      <c r="M136" s="56">
        <v>964</v>
      </c>
      <c r="N136" s="56">
        <v>140</v>
      </c>
      <c r="O136" s="56">
        <v>536</v>
      </c>
      <c r="P136" s="56">
        <v>233</v>
      </c>
      <c r="Q136" s="56">
        <v>302</v>
      </c>
      <c r="R136" s="56">
        <v>793</v>
      </c>
    </row>
    <row r="137" spans="1:19" x14ac:dyDescent="0.25">
      <c r="A137" s="70"/>
      <c r="B137" s="70"/>
      <c r="C137" s="70"/>
      <c r="D137" s="70"/>
      <c r="E137" s="70"/>
      <c r="F137" s="70"/>
      <c r="G137" s="70"/>
      <c r="H137" s="70"/>
      <c r="I137" s="56">
        <v>93</v>
      </c>
      <c r="J137" s="56">
        <v>116</v>
      </c>
      <c r="K137" s="56">
        <v>186</v>
      </c>
      <c r="L137" s="56">
        <v>929</v>
      </c>
      <c r="M137" s="56">
        <v>575</v>
      </c>
      <c r="N137" s="56">
        <v>0</v>
      </c>
      <c r="O137" s="56">
        <v>0</v>
      </c>
      <c r="P137" s="56">
        <v>0</v>
      </c>
      <c r="Q137" s="56">
        <v>372</v>
      </c>
      <c r="R137" s="56">
        <v>163</v>
      </c>
    </row>
    <row r="138" spans="1:19" ht="13" thickBot="1" x14ac:dyDescent="0.3">
      <c r="A138" s="81"/>
      <c r="B138" s="81"/>
      <c r="C138" s="81"/>
      <c r="D138" s="81"/>
      <c r="E138" s="81"/>
      <c r="F138" s="81"/>
      <c r="G138" s="81"/>
      <c r="H138" s="81"/>
      <c r="I138" s="58">
        <v>59</v>
      </c>
      <c r="J138" s="58">
        <v>116</v>
      </c>
      <c r="K138" s="58">
        <v>140</v>
      </c>
      <c r="L138" s="58">
        <v>569</v>
      </c>
      <c r="M138" s="58">
        <v>140</v>
      </c>
      <c r="N138" s="58">
        <v>93</v>
      </c>
      <c r="O138" s="57"/>
      <c r="P138" s="57"/>
      <c r="Q138" s="57"/>
      <c r="R138" s="57"/>
    </row>
    <row r="139" spans="1:19" ht="13.5" thickTop="1" x14ac:dyDescent="0.25">
      <c r="A139" s="59"/>
      <c r="B139" s="82" t="s">
        <v>359</v>
      </c>
      <c r="C139" s="82"/>
      <c r="D139" s="82"/>
      <c r="E139" s="82"/>
      <c r="F139" s="82"/>
      <c r="G139" s="82"/>
      <c r="H139" s="82"/>
      <c r="I139" s="60">
        <v>1</v>
      </c>
      <c r="J139" s="60">
        <v>2</v>
      </c>
      <c r="K139" s="60">
        <v>3</v>
      </c>
      <c r="L139" s="60">
        <v>4</v>
      </c>
      <c r="M139" s="60">
        <v>5</v>
      </c>
      <c r="N139" s="60">
        <v>6</v>
      </c>
      <c r="O139" s="60">
        <v>7</v>
      </c>
      <c r="P139" s="60">
        <v>8</v>
      </c>
      <c r="Q139" s="60">
        <v>9</v>
      </c>
      <c r="R139" s="60">
        <v>10</v>
      </c>
    </row>
    <row r="140" spans="1:19" ht="13" thickBot="1" x14ac:dyDescent="0.3">
      <c r="A140" s="70"/>
      <c r="B140" s="70"/>
      <c r="C140" s="70"/>
      <c r="D140" s="70"/>
      <c r="E140" s="70"/>
      <c r="F140" s="70"/>
      <c r="G140" s="70"/>
      <c r="H140" s="70"/>
      <c r="I140" s="61">
        <v>5532</v>
      </c>
      <c r="J140" s="61">
        <v>251</v>
      </c>
      <c r="K140" s="61">
        <v>2134</v>
      </c>
      <c r="L140" s="61">
        <v>9607</v>
      </c>
      <c r="M140" s="61">
        <v>3143</v>
      </c>
      <c r="N140" s="61">
        <v>8563</v>
      </c>
      <c r="O140" s="61">
        <v>7733</v>
      </c>
      <c r="P140" s="61">
        <v>1186</v>
      </c>
      <c r="Q140" s="61">
        <v>5599</v>
      </c>
      <c r="R140" s="61">
        <v>2880</v>
      </c>
    </row>
    <row r="141" spans="1:19" x14ac:dyDescent="0.25">
      <c r="A141" s="70"/>
      <c r="B141" s="70"/>
      <c r="C141" s="70"/>
      <c r="D141" s="70"/>
      <c r="E141" s="70"/>
      <c r="F141" s="70"/>
      <c r="G141" s="70"/>
      <c r="H141" s="70"/>
      <c r="I141" s="47">
        <v>11</v>
      </c>
      <c r="J141" s="47">
        <v>12</v>
      </c>
      <c r="K141" s="47">
        <v>13</v>
      </c>
      <c r="L141" s="47">
        <v>14</v>
      </c>
      <c r="M141" s="47">
        <v>15</v>
      </c>
      <c r="N141" s="47">
        <v>16</v>
      </c>
      <c r="O141" s="47">
        <v>17</v>
      </c>
      <c r="P141" s="47">
        <v>18</v>
      </c>
      <c r="Q141" s="47">
        <v>19</v>
      </c>
      <c r="R141" s="47">
        <v>20</v>
      </c>
    </row>
    <row r="142" spans="1:19" ht="13" thickBot="1" x14ac:dyDescent="0.3">
      <c r="A142" s="70"/>
      <c r="B142" s="70"/>
      <c r="C142" s="70"/>
      <c r="D142" s="70"/>
      <c r="E142" s="70"/>
      <c r="F142" s="70"/>
      <c r="G142" s="70"/>
      <c r="H142" s="70"/>
      <c r="I142" s="61">
        <v>1136</v>
      </c>
      <c r="J142" s="61">
        <v>2575</v>
      </c>
      <c r="K142" s="61">
        <v>6708</v>
      </c>
      <c r="L142" s="61">
        <v>8010</v>
      </c>
      <c r="M142" s="61">
        <v>8997</v>
      </c>
      <c r="N142" s="61">
        <v>3496</v>
      </c>
      <c r="O142" s="61">
        <v>6079</v>
      </c>
      <c r="P142" s="61">
        <v>8482</v>
      </c>
      <c r="Q142" s="61">
        <v>7015</v>
      </c>
      <c r="R142" s="61">
        <v>9507</v>
      </c>
    </row>
    <row r="143" spans="1:19" x14ac:dyDescent="0.25">
      <c r="A143" s="75"/>
      <c r="B143" s="75"/>
      <c r="C143" s="75"/>
      <c r="D143" s="75"/>
      <c r="E143" s="75"/>
      <c r="F143" s="75"/>
      <c r="G143" s="75"/>
      <c r="H143" s="75"/>
      <c r="I143" s="47">
        <v>21</v>
      </c>
      <c r="J143" s="47">
        <v>22</v>
      </c>
      <c r="K143" s="47">
        <v>23</v>
      </c>
      <c r="L143" s="47">
        <v>24</v>
      </c>
      <c r="M143" s="47">
        <v>25</v>
      </c>
      <c r="N143" s="47">
        <v>26</v>
      </c>
    </row>
    <row r="144" spans="1:19" ht="13" thickBot="1" x14ac:dyDescent="0.3">
      <c r="A144" s="76"/>
      <c r="B144" s="76"/>
      <c r="C144" s="76"/>
      <c r="D144" s="76"/>
      <c r="E144" s="76"/>
      <c r="F144" s="76"/>
      <c r="G144" s="76"/>
      <c r="H144" s="76"/>
      <c r="I144" s="62">
        <v>4628</v>
      </c>
      <c r="J144" s="62">
        <v>6622</v>
      </c>
      <c r="K144" s="62">
        <v>6252</v>
      </c>
      <c r="L144" s="62">
        <v>5124</v>
      </c>
      <c r="M144" s="62">
        <v>2400</v>
      </c>
      <c r="N144" s="62">
        <v>8155</v>
      </c>
      <c r="O144" s="55"/>
      <c r="P144" s="55"/>
      <c r="Q144" s="55"/>
      <c r="R144" s="55"/>
    </row>
    <row r="145" spans="1:18" ht="13" thickTop="1" x14ac:dyDescent="0.25">
      <c r="A145" s="77"/>
      <c r="B145" s="77"/>
      <c r="C145" s="77"/>
      <c r="D145" s="77"/>
      <c r="E145" s="77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</row>
    <row r="146" spans="1:18" ht="12.75" customHeight="1" x14ac:dyDescent="0.25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1" t="s">
        <v>360</v>
      </c>
      <c r="P146" s="71"/>
      <c r="Q146" s="71"/>
      <c r="R146" s="71"/>
    </row>
    <row r="147" spans="1:18" x14ac:dyDescent="0.25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2" t="s">
        <v>361</v>
      </c>
      <c r="P147" s="72"/>
      <c r="Q147" s="72"/>
      <c r="R147" s="72"/>
    </row>
    <row r="149" spans="1:18" x14ac:dyDescent="0.25">
      <c r="A149" s="49"/>
    </row>
    <row r="151" spans="1:18" x14ac:dyDescent="0.25">
      <c r="A151" s="49"/>
    </row>
    <row r="153" spans="1:18" ht="25" x14ac:dyDescent="0.25">
      <c r="A153" s="64" t="s">
        <v>362</v>
      </c>
    </row>
    <row r="154" spans="1:18" x14ac:dyDescent="0.25">
      <c r="A154" s="65" t="s">
        <v>363</v>
      </c>
    </row>
    <row r="156" spans="1:18" ht="19.5" customHeight="1" x14ac:dyDescent="0.25">
      <c r="A156" s="73"/>
      <c r="B156" s="73"/>
      <c r="C156" s="73"/>
      <c r="D156" s="74" t="s">
        <v>365</v>
      </c>
      <c r="E156" s="74"/>
      <c r="F156" s="74"/>
      <c r="G156" s="74"/>
      <c r="H156" s="74"/>
      <c r="I156" s="74"/>
      <c r="J156" s="74"/>
      <c r="K156" s="74"/>
      <c r="L156" s="74"/>
      <c r="M156" s="74"/>
    </row>
  </sheetData>
  <autoFilter ref="F1:F156" xr:uid="{724C26B4-C015-4974-A566-AF25C6A898D1}"/>
  <mergeCells count="199">
    <mergeCell ref="A1:O1"/>
    <mergeCell ref="A2:J2"/>
    <mergeCell ref="K2:R2"/>
    <mergeCell ref="A3:E3"/>
    <mergeCell ref="F3:O3"/>
    <mergeCell ref="P3:R3"/>
    <mergeCell ref="C10:E10"/>
    <mergeCell ref="G10:H10"/>
    <mergeCell ref="A11:H11"/>
    <mergeCell ref="A12:H12"/>
    <mergeCell ref="C13:E13"/>
    <mergeCell ref="G13:H13"/>
    <mergeCell ref="A4:H4"/>
    <mergeCell ref="A5:H5"/>
    <mergeCell ref="A6:H6"/>
    <mergeCell ref="A7:H7"/>
    <mergeCell ref="A8:H8"/>
    <mergeCell ref="C9:E9"/>
    <mergeCell ref="G9:H9"/>
    <mergeCell ref="C19:E19"/>
    <mergeCell ref="G19:H19"/>
    <mergeCell ref="A20:H20"/>
    <mergeCell ref="A21:H21"/>
    <mergeCell ref="C22:E22"/>
    <mergeCell ref="G22:H22"/>
    <mergeCell ref="A14:H14"/>
    <mergeCell ref="A15:H15"/>
    <mergeCell ref="C16:E16"/>
    <mergeCell ref="G16:H16"/>
    <mergeCell ref="A17:H17"/>
    <mergeCell ref="A18:H18"/>
    <mergeCell ref="C28:E28"/>
    <mergeCell ref="G28:H28"/>
    <mergeCell ref="A29:H29"/>
    <mergeCell ref="A30:H30"/>
    <mergeCell ref="C31:E31"/>
    <mergeCell ref="G31:H31"/>
    <mergeCell ref="A23:H23"/>
    <mergeCell ref="A24:H24"/>
    <mergeCell ref="C25:E25"/>
    <mergeCell ref="G25:H25"/>
    <mergeCell ref="A26:H26"/>
    <mergeCell ref="A27:H27"/>
    <mergeCell ref="C37:E37"/>
    <mergeCell ref="G37:H37"/>
    <mergeCell ref="A38:H38"/>
    <mergeCell ref="A39:H39"/>
    <mergeCell ref="C40:E40"/>
    <mergeCell ref="G40:H40"/>
    <mergeCell ref="A32:H32"/>
    <mergeCell ref="A33:H33"/>
    <mergeCell ref="C34:E34"/>
    <mergeCell ref="G34:H34"/>
    <mergeCell ref="A35:H35"/>
    <mergeCell ref="A36:H36"/>
    <mergeCell ref="C46:E46"/>
    <mergeCell ref="G46:H46"/>
    <mergeCell ref="A47:H47"/>
    <mergeCell ref="A48:H48"/>
    <mergeCell ref="C49:E49"/>
    <mergeCell ref="G49:H49"/>
    <mergeCell ref="A41:H41"/>
    <mergeCell ref="A42:H42"/>
    <mergeCell ref="C43:E43"/>
    <mergeCell ref="G43:H43"/>
    <mergeCell ref="A44:H44"/>
    <mergeCell ref="A45:H45"/>
    <mergeCell ref="C55:E55"/>
    <mergeCell ref="G55:H55"/>
    <mergeCell ref="A56:H56"/>
    <mergeCell ref="A57:H57"/>
    <mergeCell ref="C58:E58"/>
    <mergeCell ref="G58:H58"/>
    <mergeCell ref="A50:H50"/>
    <mergeCell ref="A51:H51"/>
    <mergeCell ref="C52:E52"/>
    <mergeCell ref="G52:H52"/>
    <mergeCell ref="A53:H53"/>
    <mergeCell ref="A54:H54"/>
    <mergeCell ref="C64:E64"/>
    <mergeCell ref="G64:H64"/>
    <mergeCell ref="A65:H65"/>
    <mergeCell ref="A66:H66"/>
    <mergeCell ref="C67:E67"/>
    <mergeCell ref="G67:H67"/>
    <mergeCell ref="A59:H59"/>
    <mergeCell ref="A60:H60"/>
    <mergeCell ref="C61:E61"/>
    <mergeCell ref="G61:H61"/>
    <mergeCell ref="A62:H62"/>
    <mergeCell ref="A63:H63"/>
    <mergeCell ref="C73:E73"/>
    <mergeCell ref="G73:H73"/>
    <mergeCell ref="A74:H74"/>
    <mergeCell ref="A75:H75"/>
    <mergeCell ref="C76:E76"/>
    <mergeCell ref="G76:H76"/>
    <mergeCell ref="A68:H68"/>
    <mergeCell ref="A69:H69"/>
    <mergeCell ref="C70:E70"/>
    <mergeCell ref="G70:H70"/>
    <mergeCell ref="A71:H71"/>
    <mergeCell ref="A72:H72"/>
    <mergeCell ref="C82:E82"/>
    <mergeCell ref="G82:H82"/>
    <mergeCell ref="A83:H83"/>
    <mergeCell ref="A84:H84"/>
    <mergeCell ref="C85:E85"/>
    <mergeCell ref="G85:H85"/>
    <mergeCell ref="A77:H77"/>
    <mergeCell ref="A78:H78"/>
    <mergeCell ref="C79:E79"/>
    <mergeCell ref="G79:H79"/>
    <mergeCell ref="A80:H80"/>
    <mergeCell ref="A81:H81"/>
    <mergeCell ref="C91:E91"/>
    <mergeCell ref="G91:H91"/>
    <mergeCell ref="A92:H92"/>
    <mergeCell ref="A93:H93"/>
    <mergeCell ref="C94:E94"/>
    <mergeCell ref="G94:H94"/>
    <mergeCell ref="A86:H86"/>
    <mergeCell ref="A87:H87"/>
    <mergeCell ref="C88:E88"/>
    <mergeCell ref="G88:H88"/>
    <mergeCell ref="A89:H89"/>
    <mergeCell ref="A90:H90"/>
    <mergeCell ref="C100:E100"/>
    <mergeCell ref="G100:H100"/>
    <mergeCell ref="A101:H101"/>
    <mergeCell ref="A102:H102"/>
    <mergeCell ref="C103:E103"/>
    <mergeCell ref="G103:H103"/>
    <mergeCell ref="A95:H95"/>
    <mergeCell ref="A96:H96"/>
    <mergeCell ref="C97:E97"/>
    <mergeCell ref="G97:H97"/>
    <mergeCell ref="A98:H98"/>
    <mergeCell ref="A99:H99"/>
    <mergeCell ref="C109:E109"/>
    <mergeCell ref="G109:H109"/>
    <mergeCell ref="A110:H110"/>
    <mergeCell ref="A111:H111"/>
    <mergeCell ref="C112:E112"/>
    <mergeCell ref="G112:H112"/>
    <mergeCell ref="A104:H104"/>
    <mergeCell ref="A105:H105"/>
    <mergeCell ref="C106:E106"/>
    <mergeCell ref="G106:H106"/>
    <mergeCell ref="A107:H107"/>
    <mergeCell ref="A108:H108"/>
    <mergeCell ref="C118:E118"/>
    <mergeCell ref="G118:H118"/>
    <mergeCell ref="A119:H119"/>
    <mergeCell ref="A120:H120"/>
    <mergeCell ref="C121:E121"/>
    <mergeCell ref="G121:H121"/>
    <mergeCell ref="A113:H113"/>
    <mergeCell ref="A114:H114"/>
    <mergeCell ref="C115:E115"/>
    <mergeCell ref="G115:H115"/>
    <mergeCell ref="A116:H116"/>
    <mergeCell ref="A117:H117"/>
    <mergeCell ref="C127:E127"/>
    <mergeCell ref="G127:H127"/>
    <mergeCell ref="A128:H128"/>
    <mergeCell ref="A129:H129"/>
    <mergeCell ref="C130:E130"/>
    <mergeCell ref="G130:H130"/>
    <mergeCell ref="A122:H122"/>
    <mergeCell ref="A123:H123"/>
    <mergeCell ref="C124:E124"/>
    <mergeCell ref="G124:H124"/>
    <mergeCell ref="A125:H125"/>
    <mergeCell ref="A126:H126"/>
    <mergeCell ref="C136:E136"/>
    <mergeCell ref="G136:H136"/>
    <mergeCell ref="A137:H137"/>
    <mergeCell ref="A138:H138"/>
    <mergeCell ref="B139:H139"/>
    <mergeCell ref="A140:H140"/>
    <mergeCell ref="A131:H131"/>
    <mergeCell ref="A132:H132"/>
    <mergeCell ref="C133:E133"/>
    <mergeCell ref="G133:H133"/>
    <mergeCell ref="A134:H134"/>
    <mergeCell ref="A135:H135"/>
    <mergeCell ref="A146:N146"/>
    <mergeCell ref="O146:R146"/>
    <mergeCell ref="A147:N147"/>
    <mergeCell ref="O147:R147"/>
    <mergeCell ref="A156:C156"/>
    <mergeCell ref="D156:M156"/>
    <mergeCell ref="A141:H141"/>
    <mergeCell ref="A142:H142"/>
    <mergeCell ref="A143:H143"/>
    <mergeCell ref="A144:H144"/>
    <mergeCell ref="A145:E145"/>
    <mergeCell ref="F145:R145"/>
  </mergeCells>
  <hyperlinks>
    <hyperlink ref="A153" r:id="rId1" location="standings" display="http://www.julius.lt/juniors2021/RESULTS.HTM - standings" xr:uid="{7A75846B-CE0D-468F-882F-EF531CE625B8}"/>
  </hyperlinks>
  <pageMargins left="0.7" right="0.7" top="0.78740157499999996" bottom="0.78740157499999996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7C960-A542-44C2-AE21-17B20CD9BFE8}">
  <dimension ref="A1:S179"/>
  <sheetViews>
    <sheetView topLeftCell="B114" workbookViewId="0">
      <selection activeCell="S131" sqref="S131"/>
    </sheetView>
  </sheetViews>
  <sheetFormatPr defaultRowHeight="12.5" x14ac:dyDescent="0.25"/>
  <cols>
    <col min="19" max="19" width="12" bestFit="1" customWidth="1"/>
  </cols>
  <sheetData>
    <row r="1" spans="1:19" x14ac:dyDescent="0.25">
      <c r="A1" s="48"/>
    </row>
    <row r="2" spans="1:19" ht="19.5" customHeight="1" x14ac:dyDescent="0.3">
      <c r="A2" s="70"/>
      <c r="B2" s="70"/>
      <c r="C2" s="70"/>
      <c r="D2" s="89" t="s">
        <v>236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66" t="s">
        <v>364</v>
      </c>
    </row>
    <row r="3" spans="1:19" ht="12.75" customHeight="1" x14ac:dyDescent="0.3">
      <c r="A3" s="87" t="s">
        <v>237</v>
      </c>
      <c r="B3" s="87"/>
      <c r="C3" s="87"/>
      <c r="D3" s="87"/>
      <c r="E3" s="87"/>
      <c r="F3" s="87"/>
      <c r="G3" s="87"/>
      <c r="H3" s="87"/>
      <c r="I3" s="87"/>
      <c r="J3" s="87"/>
      <c r="K3" s="90" t="s">
        <v>238</v>
      </c>
      <c r="L3" s="90"/>
      <c r="M3" s="90"/>
      <c r="N3" s="90"/>
      <c r="O3" s="90"/>
      <c r="P3" s="90"/>
      <c r="Q3" s="90"/>
      <c r="R3" s="90"/>
      <c r="S3" s="66">
        <v>19</v>
      </c>
    </row>
    <row r="4" spans="1:19" ht="13" thickBot="1" x14ac:dyDescent="0.3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2">
        <v>0.56966435185185182</v>
      </c>
      <c r="Q4" s="92"/>
      <c r="R4" s="92"/>
    </row>
    <row r="5" spans="1:19" x14ac:dyDescent="0.25">
      <c r="A5" s="86"/>
      <c r="B5" s="86"/>
      <c r="C5" s="86"/>
      <c r="D5" s="86"/>
      <c r="E5" s="86"/>
      <c r="F5" s="86"/>
      <c r="G5" s="86"/>
      <c r="H5" s="86"/>
      <c r="I5" s="47" t="s">
        <v>239</v>
      </c>
      <c r="J5" s="47" t="s">
        <v>240</v>
      </c>
      <c r="K5" s="47" t="s">
        <v>241</v>
      </c>
      <c r="L5" s="47" t="s">
        <v>242</v>
      </c>
      <c r="M5" s="47" t="s">
        <v>243</v>
      </c>
      <c r="N5" s="47" t="s">
        <v>244</v>
      </c>
      <c r="O5" s="47" t="s">
        <v>245</v>
      </c>
      <c r="P5" s="47" t="s">
        <v>246</v>
      </c>
      <c r="Q5" s="47" t="s">
        <v>247</v>
      </c>
      <c r="R5" s="47" t="s">
        <v>248</v>
      </c>
    </row>
    <row r="6" spans="1:19" ht="13" thickBot="1" x14ac:dyDescent="0.3">
      <c r="A6" s="87"/>
      <c r="B6" s="87"/>
      <c r="C6" s="87"/>
      <c r="D6" s="87"/>
      <c r="E6" s="87"/>
      <c r="F6" s="87"/>
      <c r="G6" s="87"/>
      <c r="H6" s="87"/>
      <c r="I6" s="51" t="s">
        <v>249</v>
      </c>
      <c r="J6" s="51" t="s">
        <v>250</v>
      </c>
      <c r="K6" s="51" t="s">
        <v>251</v>
      </c>
      <c r="L6" s="51" t="s">
        <v>252</v>
      </c>
      <c r="M6" s="51" t="s">
        <v>253</v>
      </c>
      <c r="N6" s="51" t="s">
        <v>253</v>
      </c>
      <c r="O6" s="51" t="s">
        <v>254</v>
      </c>
      <c r="P6" s="51" t="s">
        <v>255</v>
      </c>
      <c r="Q6" s="51" t="s">
        <v>250</v>
      </c>
      <c r="R6" s="51" t="s">
        <v>256</v>
      </c>
    </row>
    <row r="7" spans="1:19" x14ac:dyDescent="0.25">
      <c r="A7" s="87"/>
      <c r="B7" s="87"/>
      <c r="C7" s="87"/>
      <c r="D7" s="87"/>
      <c r="E7" s="87"/>
      <c r="F7" s="87"/>
      <c r="G7" s="87"/>
      <c r="H7" s="87"/>
      <c r="I7" s="47" t="s">
        <v>257</v>
      </c>
      <c r="J7" s="47" t="s">
        <v>258</v>
      </c>
      <c r="K7" s="47" t="s">
        <v>259</v>
      </c>
      <c r="L7" s="47" t="s">
        <v>260</v>
      </c>
      <c r="M7" s="47" t="s">
        <v>261</v>
      </c>
      <c r="N7" s="47" t="s">
        <v>262</v>
      </c>
      <c r="O7" s="47" t="s">
        <v>263</v>
      </c>
      <c r="P7" s="47" t="s">
        <v>264</v>
      </c>
      <c r="Q7" s="47" t="s">
        <v>265</v>
      </c>
    </row>
    <row r="8" spans="1:19" ht="13" thickBot="1" x14ac:dyDescent="0.3">
      <c r="A8" s="52" t="s">
        <v>99</v>
      </c>
      <c r="B8" s="53" t="s">
        <v>266</v>
      </c>
      <c r="C8" s="88" t="s">
        <v>267</v>
      </c>
      <c r="D8" s="88"/>
      <c r="E8" s="88"/>
      <c r="F8" s="53" t="s">
        <v>268</v>
      </c>
      <c r="G8" s="88" t="s">
        <v>231</v>
      </c>
      <c r="H8" s="88"/>
      <c r="I8" s="54" t="s">
        <v>269</v>
      </c>
      <c r="J8" s="54" t="s">
        <v>250</v>
      </c>
      <c r="K8" s="54" t="s">
        <v>270</v>
      </c>
      <c r="L8" s="54" t="s">
        <v>250</v>
      </c>
      <c r="M8" s="54" t="s">
        <v>271</v>
      </c>
      <c r="N8" s="54" t="s">
        <v>251</v>
      </c>
      <c r="O8" s="54" t="s">
        <v>272</v>
      </c>
      <c r="P8" s="54" t="s">
        <v>272</v>
      </c>
      <c r="Q8" s="54" t="s">
        <v>251</v>
      </c>
      <c r="R8" s="55"/>
    </row>
    <row r="9" spans="1:19" ht="13" thickTop="1" x14ac:dyDescent="0.25">
      <c r="A9" s="50">
        <v>1</v>
      </c>
      <c r="B9" s="56">
        <v>74</v>
      </c>
      <c r="C9" s="84" t="s">
        <v>273</v>
      </c>
      <c r="D9" s="84"/>
      <c r="E9" s="84"/>
      <c r="F9" s="47" t="s">
        <v>32</v>
      </c>
      <c r="G9" s="85">
        <v>14320</v>
      </c>
      <c r="H9" s="85"/>
      <c r="I9" s="56">
        <v>797</v>
      </c>
      <c r="J9" s="56">
        <v>600</v>
      </c>
      <c r="K9" s="56">
        <v>897</v>
      </c>
      <c r="L9" s="56">
        <v>1000</v>
      </c>
      <c r="M9" s="56">
        <v>803</v>
      </c>
      <c r="N9" s="56">
        <v>1000</v>
      </c>
      <c r="O9" s="56">
        <v>951</v>
      </c>
      <c r="P9" s="56">
        <v>901</v>
      </c>
      <c r="Q9" s="56">
        <v>428</v>
      </c>
      <c r="R9" s="56">
        <v>774</v>
      </c>
    </row>
    <row r="10" spans="1:19" x14ac:dyDescent="0.25">
      <c r="A10" s="83"/>
      <c r="B10" s="83"/>
      <c r="C10" s="83"/>
      <c r="D10" s="83"/>
      <c r="E10" s="83"/>
      <c r="F10" s="83"/>
      <c r="G10" s="83"/>
      <c r="H10" s="83"/>
      <c r="I10" s="58">
        <v>956</v>
      </c>
      <c r="J10" s="58">
        <v>296</v>
      </c>
      <c r="K10" s="58">
        <v>860</v>
      </c>
      <c r="L10" s="58">
        <v>111</v>
      </c>
      <c r="M10" s="58">
        <v>634</v>
      </c>
      <c r="N10" s="58">
        <v>1000</v>
      </c>
      <c r="O10" s="58">
        <v>762</v>
      </c>
      <c r="P10" s="58">
        <v>746</v>
      </c>
      <c r="Q10" s="58">
        <v>804</v>
      </c>
      <c r="R10" s="57"/>
    </row>
    <row r="11" spans="1:19" ht="12.75" customHeight="1" x14ac:dyDescent="0.25">
      <c r="A11" s="50">
        <v>2</v>
      </c>
      <c r="B11" s="56">
        <v>1</v>
      </c>
      <c r="C11" s="79" t="s">
        <v>274</v>
      </c>
      <c r="D11" s="79"/>
      <c r="E11" s="79"/>
      <c r="F11" s="47" t="s">
        <v>32</v>
      </c>
      <c r="G11" s="80">
        <v>14048</v>
      </c>
      <c r="H11" s="80"/>
      <c r="I11" s="56">
        <v>652</v>
      </c>
      <c r="J11" s="56">
        <v>564</v>
      </c>
      <c r="K11" s="56">
        <v>969</v>
      </c>
      <c r="L11" s="56">
        <v>395</v>
      </c>
      <c r="M11" s="56">
        <v>527</v>
      </c>
      <c r="N11" s="56">
        <v>788</v>
      </c>
      <c r="O11" s="56">
        <v>1000</v>
      </c>
      <c r="P11" s="56">
        <v>888</v>
      </c>
      <c r="Q11" s="56">
        <v>444</v>
      </c>
      <c r="R11" s="56">
        <v>649</v>
      </c>
    </row>
    <row r="12" spans="1:19" x14ac:dyDescent="0.25">
      <c r="A12" s="83"/>
      <c r="B12" s="83"/>
      <c r="C12" s="83"/>
      <c r="D12" s="83"/>
      <c r="E12" s="83"/>
      <c r="F12" s="83"/>
      <c r="G12" s="83"/>
      <c r="H12" s="83"/>
      <c r="I12" s="58">
        <v>136</v>
      </c>
      <c r="J12" s="58">
        <v>960</v>
      </c>
      <c r="K12" s="58">
        <v>1000</v>
      </c>
      <c r="L12" s="58">
        <v>672</v>
      </c>
      <c r="M12" s="58">
        <v>707</v>
      </c>
      <c r="N12" s="58">
        <v>1000</v>
      </c>
      <c r="O12" s="58">
        <v>935</v>
      </c>
      <c r="P12" s="58">
        <v>816</v>
      </c>
      <c r="Q12" s="58">
        <v>946</v>
      </c>
      <c r="R12" s="57"/>
    </row>
    <row r="13" spans="1:19" ht="12.75" customHeight="1" x14ac:dyDescent="0.25">
      <c r="A13" s="50">
        <v>3</v>
      </c>
      <c r="B13" s="56">
        <v>13</v>
      </c>
      <c r="C13" s="79" t="s">
        <v>275</v>
      </c>
      <c r="D13" s="79"/>
      <c r="E13" s="79"/>
      <c r="F13" s="47" t="s">
        <v>24</v>
      </c>
      <c r="G13" s="80">
        <v>14021</v>
      </c>
      <c r="H13" s="80"/>
      <c r="I13" s="56">
        <v>964</v>
      </c>
      <c r="J13" s="56">
        <v>741</v>
      </c>
      <c r="K13" s="56">
        <v>856</v>
      </c>
      <c r="L13" s="56">
        <v>229</v>
      </c>
      <c r="M13" s="56">
        <v>407</v>
      </c>
      <c r="N13" s="56">
        <v>853</v>
      </c>
      <c r="O13" s="56">
        <v>819</v>
      </c>
      <c r="P13" s="56">
        <v>975</v>
      </c>
      <c r="Q13" s="56">
        <v>730</v>
      </c>
      <c r="R13" s="56">
        <v>901</v>
      </c>
    </row>
    <row r="14" spans="1:19" x14ac:dyDescent="0.25">
      <c r="A14" s="83"/>
      <c r="B14" s="83"/>
      <c r="C14" s="83"/>
      <c r="D14" s="83"/>
      <c r="E14" s="83"/>
      <c r="F14" s="83"/>
      <c r="G14" s="83"/>
      <c r="H14" s="83"/>
      <c r="I14" s="58">
        <v>678</v>
      </c>
      <c r="J14" s="58">
        <v>136</v>
      </c>
      <c r="K14" s="58">
        <v>659</v>
      </c>
      <c r="L14" s="58">
        <v>922</v>
      </c>
      <c r="M14" s="58">
        <v>1000</v>
      </c>
      <c r="N14" s="58">
        <v>913</v>
      </c>
      <c r="O14" s="58">
        <v>803</v>
      </c>
      <c r="P14" s="58">
        <v>929</v>
      </c>
      <c r="Q14" s="58">
        <v>506</v>
      </c>
      <c r="R14" s="57"/>
    </row>
    <row r="15" spans="1:19" ht="12.75" customHeight="1" x14ac:dyDescent="0.25">
      <c r="A15" s="50">
        <v>4</v>
      </c>
      <c r="B15" s="56">
        <v>32</v>
      </c>
      <c r="C15" s="79" t="s">
        <v>276</v>
      </c>
      <c r="D15" s="79"/>
      <c r="E15" s="79"/>
      <c r="F15" s="47" t="s">
        <v>0</v>
      </c>
      <c r="G15" s="80">
        <v>13131</v>
      </c>
      <c r="H15" s="80"/>
      <c r="I15" s="56">
        <v>571</v>
      </c>
      <c r="J15" s="56">
        <v>663</v>
      </c>
      <c r="K15" s="56">
        <v>969</v>
      </c>
      <c r="L15" s="56">
        <v>358</v>
      </c>
      <c r="M15" s="56">
        <v>772</v>
      </c>
      <c r="N15" s="56">
        <v>570</v>
      </c>
      <c r="O15" s="56">
        <v>623</v>
      </c>
      <c r="P15" s="56">
        <v>701</v>
      </c>
      <c r="Q15" s="56">
        <v>617</v>
      </c>
      <c r="R15" s="56">
        <v>432</v>
      </c>
    </row>
    <row r="16" spans="1:19" x14ac:dyDescent="0.25">
      <c r="A16" s="83"/>
      <c r="B16" s="83"/>
      <c r="C16" s="83"/>
      <c r="D16" s="83"/>
      <c r="E16" s="83"/>
      <c r="F16" s="83"/>
      <c r="G16" s="83"/>
      <c r="H16" s="83"/>
      <c r="I16" s="58">
        <v>623</v>
      </c>
      <c r="J16" s="58">
        <v>840</v>
      </c>
      <c r="K16" s="58">
        <v>574</v>
      </c>
      <c r="L16" s="58">
        <v>855</v>
      </c>
      <c r="M16" s="58">
        <v>579</v>
      </c>
      <c r="N16" s="58">
        <v>985</v>
      </c>
      <c r="O16" s="58">
        <v>795</v>
      </c>
      <c r="P16" s="58">
        <v>729</v>
      </c>
      <c r="Q16" s="58">
        <v>875</v>
      </c>
      <c r="R16" s="57"/>
    </row>
    <row r="17" spans="1:19" ht="12.75" customHeight="1" x14ac:dyDescent="0.25">
      <c r="A17" s="50">
        <v>5</v>
      </c>
      <c r="B17" s="56">
        <v>8</v>
      </c>
      <c r="C17" s="79" t="s">
        <v>277</v>
      </c>
      <c r="D17" s="79"/>
      <c r="E17" s="79"/>
      <c r="F17" s="47" t="s">
        <v>57</v>
      </c>
      <c r="G17" s="80">
        <v>12702</v>
      </c>
      <c r="H17" s="80"/>
      <c r="I17" s="56">
        <v>407</v>
      </c>
      <c r="J17" s="56">
        <v>407</v>
      </c>
      <c r="K17" s="56">
        <v>1000</v>
      </c>
      <c r="L17" s="56">
        <v>621</v>
      </c>
      <c r="M17" s="56">
        <v>813</v>
      </c>
      <c r="N17" s="56">
        <v>977</v>
      </c>
      <c r="O17" s="56">
        <v>925</v>
      </c>
      <c r="P17" s="56">
        <v>920</v>
      </c>
      <c r="Q17" s="56">
        <v>712</v>
      </c>
      <c r="R17" s="56">
        <v>123</v>
      </c>
    </row>
    <row r="18" spans="1:19" x14ac:dyDescent="0.25">
      <c r="A18" s="83"/>
      <c r="B18" s="83"/>
      <c r="C18" s="83"/>
      <c r="D18" s="83"/>
      <c r="E18" s="83"/>
      <c r="F18" s="83"/>
      <c r="G18" s="83"/>
      <c r="H18" s="83"/>
      <c r="I18" s="58">
        <v>943</v>
      </c>
      <c r="J18" s="58">
        <v>964</v>
      </c>
      <c r="K18" s="58">
        <v>160</v>
      </c>
      <c r="L18" s="58">
        <v>795</v>
      </c>
      <c r="M18" s="58">
        <v>634</v>
      </c>
      <c r="N18" s="58">
        <v>438</v>
      </c>
      <c r="O18" s="58">
        <v>738</v>
      </c>
      <c r="P18" s="58">
        <v>506</v>
      </c>
      <c r="Q18" s="58">
        <v>619</v>
      </c>
      <c r="R18" s="57"/>
    </row>
    <row r="19" spans="1:19" ht="12.75" customHeight="1" x14ac:dyDescent="0.25">
      <c r="A19" s="50">
        <v>6</v>
      </c>
      <c r="B19" s="56">
        <v>42</v>
      </c>
      <c r="C19" s="79" t="s">
        <v>278</v>
      </c>
      <c r="D19" s="79"/>
      <c r="E19" s="79"/>
      <c r="F19" s="47" t="s">
        <v>35</v>
      </c>
      <c r="G19" s="80">
        <v>12664</v>
      </c>
      <c r="H19" s="80"/>
      <c r="I19" s="56">
        <v>998</v>
      </c>
      <c r="J19" s="56">
        <v>521</v>
      </c>
      <c r="K19" s="56">
        <v>732</v>
      </c>
      <c r="L19" s="56">
        <v>444</v>
      </c>
      <c r="M19" s="56">
        <v>568</v>
      </c>
      <c r="N19" s="56">
        <v>717</v>
      </c>
      <c r="O19" s="56">
        <v>811</v>
      </c>
      <c r="P19" s="56">
        <v>795</v>
      </c>
      <c r="Q19" s="56">
        <v>761</v>
      </c>
      <c r="R19" s="56">
        <v>506</v>
      </c>
    </row>
    <row r="20" spans="1:19" x14ac:dyDescent="0.25">
      <c r="A20" s="83"/>
      <c r="B20" s="83"/>
      <c r="C20" s="83"/>
      <c r="D20" s="83"/>
      <c r="E20" s="83"/>
      <c r="F20" s="83"/>
      <c r="G20" s="83"/>
      <c r="H20" s="83"/>
      <c r="I20" s="58">
        <v>955</v>
      </c>
      <c r="J20" s="58">
        <v>880</v>
      </c>
      <c r="K20" s="58">
        <v>514</v>
      </c>
      <c r="L20" s="58">
        <v>488</v>
      </c>
      <c r="M20" s="58">
        <v>272</v>
      </c>
      <c r="N20" s="58">
        <v>855</v>
      </c>
      <c r="O20" s="58">
        <v>720</v>
      </c>
      <c r="P20" s="58">
        <v>769</v>
      </c>
      <c r="Q20" s="58">
        <v>358</v>
      </c>
      <c r="R20" s="57"/>
    </row>
    <row r="21" spans="1:19" ht="12.75" customHeight="1" x14ac:dyDescent="0.25">
      <c r="A21" s="50">
        <v>7</v>
      </c>
      <c r="B21" s="56">
        <v>65</v>
      </c>
      <c r="C21" s="79" t="s">
        <v>279</v>
      </c>
      <c r="D21" s="79"/>
      <c r="E21" s="79"/>
      <c r="F21" s="47" t="s">
        <v>120</v>
      </c>
      <c r="G21" s="80">
        <v>12578</v>
      </c>
      <c r="H21" s="80"/>
      <c r="I21" s="56">
        <v>170</v>
      </c>
      <c r="J21" s="56">
        <v>321</v>
      </c>
      <c r="K21" s="56">
        <v>630</v>
      </c>
      <c r="L21" s="56">
        <v>536</v>
      </c>
      <c r="M21" s="56">
        <v>801</v>
      </c>
      <c r="N21" s="56">
        <v>656</v>
      </c>
      <c r="O21" s="56">
        <v>506</v>
      </c>
      <c r="P21" s="56">
        <v>830</v>
      </c>
      <c r="Q21" s="56">
        <v>930</v>
      </c>
      <c r="R21" s="56">
        <v>284</v>
      </c>
    </row>
    <row r="22" spans="1:19" x14ac:dyDescent="0.25">
      <c r="A22" s="83"/>
      <c r="B22" s="83"/>
      <c r="C22" s="83"/>
      <c r="D22" s="83"/>
      <c r="E22" s="83"/>
      <c r="F22" s="83"/>
      <c r="G22" s="83"/>
      <c r="H22" s="83"/>
      <c r="I22" s="58">
        <v>688</v>
      </c>
      <c r="J22" s="58">
        <v>974</v>
      </c>
      <c r="K22" s="58">
        <v>802</v>
      </c>
      <c r="L22" s="58">
        <v>949</v>
      </c>
      <c r="M22" s="58">
        <v>616</v>
      </c>
      <c r="N22" s="58">
        <v>593</v>
      </c>
      <c r="O22" s="58">
        <v>651</v>
      </c>
      <c r="P22" s="58">
        <v>659</v>
      </c>
      <c r="Q22" s="58">
        <v>982</v>
      </c>
      <c r="R22" s="57"/>
    </row>
    <row r="23" spans="1:19" ht="12.75" customHeight="1" x14ac:dyDescent="0.25">
      <c r="A23" s="50">
        <v>8</v>
      </c>
      <c r="B23" s="56">
        <v>12</v>
      </c>
      <c r="C23" s="79" t="s">
        <v>280</v>
      </c>
      <c r="D23" s="79"/>
      <c r="E23" s="79"/>
      <c r="F23" s="47" t="s">
        <v>24</v>
      </c>
      <c r="G23" s="80">
        <v>12548</v>
      </c>
      <c r="H23" s="80"/>
      <c r="I23" s="56">
        <v>993</v>
      </c>
      <c r="J23" s="56">
        <v>715</v>
      </c>
      <c r="K23" s="56">
        <v>86</v>
      </c>
      <c r="L23" s="56">
        <v>632</v>
      </c>
      <c r="M23" s="56">
        <v>528</v>
      </c>
      <c r="N23" s="56">
        <v>869</v>
      </c>
      <c r="O23" s="56">
        <v>864</v>
      </c>
      <c r="P23" s="56">
        <v>528</v>
      </c>
      <c r="Q23" s="56">
        <v>879</v>
      </c>
      <c r="R23" s="56">
        <v>859</v>
      </c>
    </row>
    <row r="24" spans="1:19" x14ac:dyDescent="0.25">
      <c r="A24" s="83"/>
      <c r="B24" s="83"/>
      <c r="C24" s="83"/>
      <c r="D24" s="83"/>
      <c r="E24" s="83"/>
      <c r="F24" s="83"/>
      <c r="G24" s="83"/>
      <c r="H24" s="83"/>
      <c r="I24" s="58">
        <v>624</v>
      </c>
      <c r="J24" s="58">
        <v>741</v>
      </c>
      <c r="K24" s="58">
        <v>160</v>
      </c>
      <c r="L24" s="58">
        <v>996</v>
      </c>
      <c r="M24" s="58">
        <v>1000</v>
      </c>
      <c r="N24" s="58">
        <v>753</v>
      </c>
      <c r="O24" s="58">
        <v>618</v>
      </c>
      <c r="P24" s="58">
        <v>530</v>
      </c>
      <c r="Q24" s="58">
        <v>173</v>
      </c>
      <c r="R24" s="57"/>
    </row>
    <row r="25" spans="1:19" ht="12.75" customHeight="1" x14ac:dyDescent="0.25">
      <c r="A25" s="50">
        <v>9</v>
      </c>
      <c r="B25" s="56">
        <v>38</v>
      </c>
      <c r="C25" s="79" t="s">
        <v>281</v>
      </c>
      <c r="D25" s="79"/>
      <c r="E25" s="79"/>
      <c r="F25" s="47" t="s">
        <v>22</v>
      </c>
      <c r="G25" s="80">
        <v>12476</v>
      </c>
      <c r="H25" s="80"/>
      <c r="I25" s="56">
        <v>712</v>
      </c>
      <c r="J25" s="56">
        <v>646</v>
      </c>
      <c r="K25" s="56">
        <v>547</v>
      </c>
      <c r="L25" s="56">
        <v>545</v>
      </c>
      <c r="M25" s="56">
        <v>358</v>
      </c>
      <c r="N25" s="56">
        <v>506</v>
      </c>
      <c r="O25" s="56">
        <v>321</v>
      </c>
      <c r="P25" s="56">
        <v>377</v>
      </c>
      <c r="Q25" s="56">
        <v>670</v>
      </c>
      <c r="R25" s="56">
        <v>961</v>
      </c>
    </row>
    <row r="26" spans="1:19" x14ac:dyDescent="0.25">
      <c r="A26" s="83"/>
      <c r="B26" s="83"/>
      <c r="C26" s="83"/>
      <c r="D26" s="83"/>
      <c r="E26" s="83"/>
      <c r="F26" s="83"/>
      <c r="G26" s="83"/>
      <c r="H26" s="83"/>
      <c r="I26" s="58">
        <v>924</v>
      </c>
      <c r="J26" s="58">
        <v>891</v>
      </c>
      <c r="K26" s="58">
        <v>906</v>
      </c>
      <c r="L26" s="58">
        <v>854</v>
      </c>
      <c r="M26" s="58">
        <v>744</v>
      </c>
      <c r="N26" s="58">
        <v>535</v>
      </c>
      <c r="O26" s="58">
        <v>395</v>
      </c>
      <c r="P26" s="58">
        <v>709</v>
      </c>
      <c r="Q26" s="58">
        <v>875</v>
      </c>
      <c r="R26" s="57"/>
    </row>
    <row r="27" spans="1:19" s="46" customFormat="1" ht="12.75" customHeight="1" x14ac:dyDescent="0.25">
      <c r="A27" s="67">
        <v>10</v>
      </c>
      <c r="B27" s="68">
        <v>20</v>
      </c>
      <c r="C27" s="93" t="s">
        <v>282</v>
      </c>
      <c r="D27" s="93"/>
      <c r="E27" s="93"/>
      <c r="F27" s="69" t="s">
        <v>1</v>
      </c>
      <c r="G27" s="94">
        <v>12435</v>
      </c>
      <c r="H27" s="94"/>
      <c r="I27" s="68">
        <v>67</v>
      </c>
      <c r="J27" s="68">
        <v>62</v>
      </c>
      <c r="K27" s="68">
        <v>949</v>
      </c>
      <c r="L27" s="68">
        <v>567</v>
      </c>
      <c r="M27" s="68">
        <v>738</v>
      </c>
      <c r="N27" s="68">
        <v>750</v>
      </c>
      <c r="O27" s="68">
        <v>860</v>
      </c>
      <c r="P27" s="68">
        <v>548</v>
      </c>
      <c r="Q27" s="68">
        <v>147</v>
      </c>
      <c r="R27" s="68">
        <v>272</v>
      </c>
      <c r="S27" s="46">
        <f>G27/$S$3</f>
        <v>654.47368421052636</v>
      </c>
    </row>
    <row r="28" spans="1:19" x14ac:dyDescent="0.25">
      <c r="A28" s="83"/>
      <c r="B28" s="83"/>
      <c r="C28" s="83"/>
      <c r="D28" s="83"/>
      <c r="E28" s="83"/>
      <c r="F28" s="83"/>
      <c r="G28" s="83"/>
      <c r="H28" s="83"/>
      <c r="I28" s="58">
        <v>880</v>
      </c>
      <c r="J28" s="58">
        <v>917</v>
      </c>
      <c r="K28" s="58">
        <v>904</v>
      </c>
      <c r="L28" s="58">
        <v>928</v>
      </c>
      <c r="M28" s="58">
        <v>652</v>
      </c>
      <c r="N28" s="58">
        <v>811</v>
      </c>
      <c r="O28" s="58">
        <v>957</v>
      </c>
      <c r="P28" s="58">
        <v>1000</v>
      </c>
      <c r="Q28" s="58">
        <v>426</v>
      </c>
      <c r="R28" s="57"/>
    </row>
    <row r="29" spans="1:19" ht="12.75" customHeight="1" x14ac:dyDescent="0.25">
      <c r="A29" s="50">
        <v>11</v>
      </c>
      <c r="B29" s="56">
        <v>64</v>
      </c>
      <c r="C29" s="79" t="s">
        <v>283</v>
      </c>
      <c r="D29" s="79"/>
      <c r="E29" s="79"/>
      <c r="F29" s="47" t="s">
        <v>120</v>
      </c>
      <c r="G29" s="80">
        <v>12235</v>
      </c>
      <c r="H29" s="80"/>
      <c r="I29" s="56">
        <v>222</v>
      </c>
      <c r="J29" s="56">
        <v>123</v>
      </c>
      <c r="K29" s="56">
        <v>506</v>
      </c>
      <c r="L29" s="56">
        <v>551</v>
      </c>
      <c r="M29" s="56">
        <v>530</v>
      </c>
      <c r="N29" s="56">
        <v>860</v>
      </c>
      <c r="O29" s="56">
        <v>955</v>
      </c>
      <c r="P29" s="56">
        <v>444</v>
      </c>
      <c r="Q29" s="56">
        <v>784</v>
      </c>
      <c r="R29" s="56">
        <v>910</v>
      </c>
    </row>
    <row r="30" spans="1:19" x14ac:dyDescent="0.25">
      <c r="A30" s="83"/>
      <c r="B30" s="83"/>
      <c r="C30" s="83"/>
      <c r="D30" s="83"/>
      <c r="E30" s="83"/>
      <c r="F30" s="83"/>
      <c r="G30" s="83"/>
      <c r="H30" s="83"/>
      <c r="I30" s="58">
        <v>1000</v>
      </c>
      <c r="J30" s="58">
        <v>557</v>
      </c>
      <c r="K30" s="58">
        <v>951</v>
      </c>
      <c r="L30" s="58">
        <v>892</v>
      </c>
      <c r="M30" s="58">
        <v>982</v>
      </c>
      <c r="N30" s="58">
        <v>956</v>
      </c>
      <c r="O30" s="58">
        <v>494</v>
      </c>
      <c r="P30" s="58">
        <v>209</v>
      </c>
      <c r="Q30" s="58">
        <v>309</v>
      </c>
      <c r="R30" s="57"/>
    </row>
    <row r="31" spans="1:19" ht="12.75" customHeight="1" x14ac:dyDescent="0.25">
      <c r="A31" s="50">
        <v>12</v>
      </c>
      <c r="B31" s="56">
        <v>3</v>
      </c>
      <c r="C31" s="79" t="s">
        <v>284</v>
      </c>
      <c r="D31" s="79"/>
      <c r="E31" s="79"/>
      <c r="F31" s="47" t="s">
        <v>0</v>
      </c>
      <c r="G31" s="80">
        <v>12212</v>
      </c>
      <c r="H31" s="80"/>
      <c r="I31" s="56">
        <v>566</v>
      </c>
      <c r="J31" s="56">
        <v>596</v>
      </c>
      <c r="K31" s="56">
        <v>702</v>
      </c>
      <c r="L31" s="56">
        <v>603</v>
      </c>
      <c r="M31" s="56">
        <v>526</v>
      </c>
      <c r="N31" s="56">
        <v>457</v>
      </c>
      <c r="O31" s="56">
        <v>646</v>
      </c>
      <c r="P31" s="56">
        <v>995</v>
      </c>
      <c r="Q31" s="56">
        <v>321</v>
      </c>
      <c r="R31" s="56">
        <v>986</v>
      </c>
    </row>
    <row r="32" spans="1:19" x14ac:dyDescent="0.25">
      <c r="A32" s="83"/>
      <c r="B32" s="83"/>
      <c r="C32" s="83"/>
      <c r="D32" s="83"/>
      <c r="E32" s="83"/>
      <c r="F32" s="83"/>
      <c r="G32" s="83"/>
      <c r="H32" s="83"/>
      <c r="I32" s="58">
        <v>743</v>
      </c>
      <c r="J32" s="58">
        <v>309</v>
      </c>
      <c r="K32" s="58">
        <v>358</v>
      </c>
      <c r="L32" s="58">
        <v>931</v>
      </c>
      <c r="M32" s="58">
        <v>945</v>
      </c>
      <c r="N32" s="58">
        <v>724</v>
      </c>
      <c r="O32" s="58">
        <v>625</v>
      </c>
      <c r="P32" s="58">
        <v>896</v>
      </c>
      <c r="Q32" s="58">
        <v>283</v>
      </c>
      <c r="R32" s="57"/>
    </row>
    <row r="33" spans="1:18" ht="12.75" customHeight="1" x14ac:dyDescent="0.25">
      <c r="A33" s="50">
        <v>13</v>
      </c>
      <c r="B33" s="56">
        <v>71</v>
      </c>
      <c r="C33" s="79" t="s">
        <v>285</v>
      </c>
      <c r="D33" s="79"/>
      <c r="E33" s="79"/>
      <c r="F33" s="47" t="s">
        <v>116</v>
      </c>
      <c r="G33" s="80">
        <v>12178</v>
      </c>
      <c r="H33" s="80"/>
      <c r="I33" s="56">
        <v>558</v>
      </c>
      <c r="J33" s="56">
        <v>506</v>
      </c>
      <c r="K33" s="56">
        <v>99</v>
      </c>
      <c r="L33" s="56">
        <v>514</v>
      </c>
      <c r="M33" s="56">
        <v>578</v>
      </c>
      <c r="N33" s="56">
        <v>725</v>
      </c>
      <c r="O33" s="56">
        <v>913</v>
      </c>
      <c r="P33" s="56">
        <v>1000</v>
      </c>
      <c r="Q33" s="56">
        <v>469</v>
      </c>
      <c r="R33" s="56">
        <v>346</v>
      </c>
    </row>
    <row r="34" spans="1:18" x14ac:dyDescent="0.25">
      <c r="A34" s="83"/>
      <c r="B34" s="83"/>
      <c r="C34" s="83"/>
      <c r="D34" s="83"/>
      <c r="E34" s="83"/>
      <c r="F34" s="83"/>
      <c r="G34" s="83"/>
      <c r="H34" s="83"/>
      <c r="I34" s="58">
        <v>136</v>
      </c>
      <c r="J34" s="58">
        <v>847</v>
      </c>
      <c r="K34" s="58">
        <v>910</v>
      </c>
      <c r="L34" s="58">
        <v>806</v>
      </c>
      <c r="M34" s="58">
        <v>799</v>
      </c>
      <c r="N34" s="58">
        <v>830</v>
      </c>
      <c r="O34" s="58">
        <v>526</v>
      </c>
      <c r="P34" s="58">
        <v>842</v>
      </c>
      <c r="Q34" s="58">
        <v>774</v>
      </c>
      <c r="R34" s="57"/>
    </row>
    <row r="35" spans="1:18" ht="12.75" customHeight="1" x14ac:dyDescent="0.25">
      <c r="A35" s="50">
        <v>14</v>
      </c>
      <c r="B35" s="56">
        <v>55</v>
      </c>
      <c r="C35" s="79" t="s">
        <v>286</v>
      </c>
      <c r="D35" s="79"/>
      <c r="E35" s="79"/>
      <c r="F35" s="47" t="s">
        <v>51</v>
      </c>
      <c r="G35" s="80">
        <v>12100</v>
      </c>
      <c r="H35" s="80"/>
      <c r="I35" s="56">
        <v>1000</v>
      </c>
      <c r="J35" s="56">
        <v>685</v>
      </c>
      <c r="K35" s="56">
        <v>835</v>
      </c>
      <c r="L35" s="56">
        <v>272</v>
      </c>
      <c r="M35" s="56">
        <v>525</v>
      </c>
      <c r="N35" s="56">
        <v>420</v>
      </c>
      <c r="O35" s="56">
        <v>457</v>
      </c>
      <c r="P35" s="56">
        <v>974</v>
      </c>
      <c r="Q35" s="56">
        <v>333</v>
      </c>
      <c r="R35" s="56">
        <v>821</v>
      </c>
    </row>
    <row r="36" spans="1:18" x14ac:dyDescent="0.25">
      <c r="A36" s="83"/>
      <c r="B36" s="83"/>
      <c r="C36" s="83"/>
      <c r="D36" s="83"/>
      <c r="E36" s="83"/>
      <c r="F36" s="83"/>
      <c r="G36" s="83"/>
      <c r="H36" s="83"/>
      <c r="I36" s="58">
        <v>333</v>
      </c>
      <c r="J36" s="58">
        <v>765</v>
      </c>
      <c r="K36" s="58">
        <v>692</v>
      </c>
      <c r="L36" s="58">
        <v>638</v>
      </c>
      <c r="M36" s="58">
        <v>389</v>
      </c>
      <c r="N36" s="58">
        <v>1000</v>
      </c>
      <c r="O36" s="58">
        <v>837</v>
      </c>
      <c r="P36" s="58">
        <v>803</v>
      </c>
      <c r="Q36" s="58">
        <v>321</v>
      </c>
      <c r="R36" s="57"/>
    </row>
    <row r="37" spans="1:18" ht="12.75" customHeight="1" x14ac:dyDescent="0.25">
      <c r="A37" s="50">
        <v>15</v>
      </c>
      <c r="B37" s="56">
        <v>63</v>
      </c>
      <c r="C37" s="79" t="s">
        <v>287</v>
      </c>
      <c r="D37" s="79"/>
      <c r="E37" s="79"/>
      <c r="F37" s="47" t="s">
        <v>120</v>
      </c>
      <c r="G37" s="80">
        <v>12061</v>
      </c>
      <c r="H37" s="80"/>
      <c r="I37" s="56">
        <v>383</v>
      </c>
      <c r="J37" s="56">
        <v>494</v>
      </c>
      <c r="K37" s="56">
        <v>846</v>
      </c>
      <c r="L37" s="56">
        <v>514</v>
      </c>
      <c r="M37" s="56">
        <v>198</v>
      </c>
      <c r="N37" s="56">
        <v>948</v>
      </c>
      <c r="O37" s="56">
        <v>913</v>
      </c>
      <c r="P37" s="56">
        <v>333</v>
      </c>
      <c r="Q37" s="56">
        <v>544</v>
      </c>
      <c r="R37" s="56">
        <v>618</v>
      </c>
    </row>
    <row r="38" spans="1:18" x14ac:dyDescent="0.25">
      <c r="A38" s="83"/>
      <c r="B38" s="83"/>
      <c r="C38" s="83"/>
      <c r="D38" s="83"/>
      <c r="E38" s="83"/>
      <c r="F38" s="83"/>
      <c r="G38" s="83"/>
      <c r="H38" s="83"/>
      <c r="I38" s="58">
        <v>949</v>
      </c>
      <c r="J38" s="58">
        <v>235</v>
      </c>
      <c r="K38" s="58">
        <v>989</v>
      </c>
      <c r="L38" s="58">
        <v>535</v>
      </c>
      <c r="M38" s="58">
        <v>689</v>
      </c>
      <c r="N38" s="58">
        <v>395</v>
      </c>
      <c r="O38" s="58">
        <v>1000</v>
      </c>
      <c r="P38" s="58">
        <v>567</v>
      </c>
      <c r="Q38" s="58">
        <v>911</v>
      </c>
      <c r="R38" s="57"/>
    </row>
    <row r="39" spans="1:18" ht="12.75" customHeight="1" x14ac:dyDescent="0.25">
      <c r="A39" s="50">
        <v>16</v>
      </c>
      <c r="B39" s="56">
        <v>31</v>
      </c>
      <c r="C39" s="79" t="s">
        <v>288</v>
      </c>
      <c r="D39" s="79"/>
      <c r="E39" s="79"/>
      <c r="F39" s="47" t="s">
        <v>0</v>
      </c>
      <c r="G39" s="80">
        <v>11978</v>
      </c>
      <c r="H39" s="80"/>
      <c r="I39" s="56">
        <v>708</v>
      </c>
      <c r="J39" s="56">
        <v>641</v>
      </c>
      <c r="K39" s="56">
        <v>877</v>
      </c>
      <c r="L39" s="56">
        <v>564</v>
      </c>
      <c r="M39" s="56">
        <v>210</v>
      </c>
      <c r="N39" s="56">
        <v>917</v>
      </c>
      <c r="O39" s="56">
        <v>897</v>
      </c>
      <c r="P39" s="56">
        <v>904</v>
      </c>
      <c r="Q39" s="56">
        <v>866</v>
      </c>
      <c r="R39" s="56">
        <v>173</v>
      </c>
    </row>
    <row r="40" spans="1:18" x14ac:dyDescent="0.25">
      <c r="A40" s="83"/>
      <c r="B40" s="83"/>
      <c r="C40" s="83"/>
      <c r="D40" s="83"/>
      <c r="E40" s="83"/>
      <c r="F40" s="83"/>
      <c r="G40" s="83"/>
      <c r="H40" s="83"/>
      <c r="I40" s="58">
        <v>358</v>
      </c>
      <c r="J40" s="58">
        <v>844</v>
      </c>
      <c r="K40" s="58">
        <v>943</v>
      </c>
      <c r="L40" s="58">
        <v>136</v>
      </c>
      <c r="M40" s="58">
        <v>872</v>
      </c>
      <c r="N40" s="58">
        <v>797</v>
      </c>
      <c r="O40" s="58">
        <v>85</v>
      </c>
      <c r="P40" s="58">
        <v>210</v>
      </c>
      <c r="Q40" s="58">
        <v>976</v>
      </c>
      <c r="R40" s="57"/>
    </row>
    <row r="41" spans="1:18" ht="12.75" customHeight="1" x14ac:dyDescent="0.25">
      <c r="A41" s="50">
        <v>17</v>
      </c>
      <c r="B41" s="56">
        <v>83</v>
      </c>
      <c r="C41" s="79" t="s">
        <v>289</v>
      </c>
      <c r="D41" s="79"/>
      <c r="E41" s="79"/>
      <c r="F41" s="47" t="s">
        <v>290</v>
      </c>
      <c r="G41" s="80">
        <v>11968</v>
      </c>
      <c r="H41" s="80"/>
      <c r="I41" s="56">
        <v>1000</v>
      </c>
      <c r="J41" s="56">
        <v>370</v>
      </c>
      <c r="K41" s="56">
        <v>671</v>
      </c>
      <c r="L41" s="56">
        <v>432</v>
      </c>
      <c r="M41" s="56">
        <v>999</v>
      </c>
      <c r="N41" s="56">
        <v>766</v>
      </c>
      <c r="O41" s="56">
        <v>333</v>
      </c>
      <c r="P41" s="56">
        <v>506</v>
      </c>
      <c r="Q41" s="56">
        <v>284</v>
      </c>
      <c r="R41" s="56">
        <v>481</v>
      </c>
    </row>
    <row r="42" spans="1:18" x14ac:dyDescent="0.25">
      <c r="A42" s="83"/>
      <c r="B42" s="83"/>
      <c r="C42" s="83"/>
      <c r="D42" s="83"/>
      <c r="E42" s="83"/>
      <c r="F42" s="83"/>
      <c r="G42" s="83"/>
      <c r="H42" s="83"/>
      <c r="I42" s="58">
        <v>982</v>
      </c>
      <c r="J42" s="58">
        <v>148</v>
      </c>
      <c r="K42" s="58">
        <v>381</v>
      </c>
      <c r="L42" s="58">
        <v>945</v>
      </c>
      <c r="M42" s="58">
        <v>963</v>
      </c>
      <c r="N42" s="58">
        <v>826</v>
      </c>
      <c r="O42" s="58">
        <v>370</v>
      </c>
      <c r="P42" s="58">
        <v>606</v>
      </c>
      <c r="Q42" s="58">
        <v>905</v>
      </c>
      <c r="R42" s="57"/>
    </row>
    <row r="43" spans="1:18" ht="12.75" customHeight="1" x14ac:dyDescent="0.25">
      <c r="A43" s="50">
        <v>18</v>
      </c>
      <c r="B43" s="56">
        <v>2</v>
      </c>
      <c r="C43" s="79" t="s">
        <v>291</v>
      </c>
      <c r="D43" s="79"/>
      <c r="E43" s="79"/>
      <c r="F43" s="47" t="s">
        <v>51</v>
      </c>
      <c r="G43" s="80">
        <v>11932</v>
      </c>
      <c r="H43" s="80"/>
      <c r="I43" s="56">
        <v>831</v>
      </c>
      <c r="J43" s="56">
        <v>973</v>
      </c>
      <c r="K43" s="56">
        <v>722</v>
      </c>
      <c r="L43" s="56">
        <v>553</v>
      </c>
      <c r="M43" s="56">
        <v>451</v>
      </c>
      <c r="N43" s="56">
        <v>597</v>
      </c>
      <c r="O43" s="56">
        <v>781</v>
      </c>
      <c r="P43" s="56">
        <v>905</v>
      </c>
      <c r="Q43" s="56">
        <v>780</v>
      </c>
      <c r="R43" s="56">
        <v>576</v>
      </c>
    </row>
    <row r="44" spans="1:18" x14ac:dyDescent="0.25">
      <c r="A44" s="83"/>
      <c r="B44" s="83"/>
      <c r="C44" s="83"/>
      <c r="D44" s="83"/>
      <c r="E44" s="83"/>
      <c r="F44" s="83"/>
      <c r="G44" s="83"/>
      <c r="H44" s="83"/>
      <c r="I44" s="58">
        <v>136</v>
      </c>
      <c r="J44" s="58">
        <v>801</v>
      </c>
      <c r="K44" s="58">
        <v>160</v>
      </c>
      <c r="L44" s="58">
        <v>540</v>
      </c>
      <c r="M44" s="58">
        <v>597</v>
      </c>
      <c r="N44" s="58">
        <v>564</v>
      </c>
      <c r="O44" s="58">
        <v>630</v>
      </c>
      <c r="P44" s="58">
        <v>752</v>
      </c>
      <c r="Q44" s="58">
        <v>583</v>
      </c>
      <c r="R44" s="57"/>
    </row>
    <row r="45" spans="1:18" ht="12.75" customHeight="1" x14ac:dyDescent="0.25">
      <c r="A45" s="50">
        <v>19</v>
      </c>
      <c r="B45" s="56">
        <v>40</v>
      </c>
      <c r="C45" s="79" t="s">
        <v>292</v>
      </c>
      <c r="D45" s="79"/>
      <c r="E45" s="79"/>
      <c r="F45" s="47" t="s">
        <v>35</v>
      </c>
      <c r="G45" s="80">
        <v>11930</v>
      </c>
      <c r="H45" s="80"/>
      <c r="I45" s="56">
        <v>823</v>
      </c>
      <c r="J45" s="56">
        <v>702</v>
      </c>
      <c r="K45" s="56">
        <v>284</v>
      </c>
      <c r="L45" s="56">
        <v>340</v>
      </c>
      <c r="M45" s="56">
        <v>535</v>
      </c>
      <c r="N45" s="56">
        <v>622</v>
      </c>
      <c r="O45" s="56">
        <v>891</v>
      </c>
      <c r="P45" s="56">
        <v>977</v>
      </c>
      <c r="Q45" s="56">
        <v>574</v>
      </c>
      <c r="R45" s="56">
        <v>887</v>
      </c>
    </row>
    <row r="46" spans="1:18" x14ac:dyDescent="0.25">
      <c r="A46" s="83"/>
      <c r="B46" s="83"/>
      <c r="C46" s="83"/>
      <c r="D46" s="83"/>
      <c r="E46" s="83"/>
      <c r="F46" s="83"/>
      <c r="G46" s="83"/>
      <c r="H46" s="83"/>
      <c r="I46" s="58">
        <v>975</v>
      </c>
      <c r="J46" s="58">
        <v>278</v>
      </c>
      <c r="K46" s="58">
        <v>984</v>
      </c>
      <c r="L46" s="58">
        <v>159</v>
      </c>
      <c r="M46" s="58">
        <v>762</v>
      </c>
      <c r="N46" s="58">
        <v>608</v>
      </c>
      <c r="O46" s="58">
        <v>685</v>
      </c>
      <c r="P46" s="58">
        <v>622</v>
      </c>
      <c r="Q46" s="58">
        <v>222</v>
      </c>
      <c r="R46" s="57"/>
    </row>
    <row r="47" spans="1:18" ht="12.75" customHeight="1" x14ac:dyDescent="0.25">
      <c r="A47" s="50">
        <v>20</v>
      </c>
      <c r="B47" s="56">
        <v>36</v>
      </c>
      <c r="C47" s="79" t="s">
        <v>293</v>
      </c>
      <c r="D47" s="79"/>
      <c r="E47" s="79"/>
      <c r="F47" s="47" t="s">
        <v>22</v>
      </c>
      <c r="G47" s="80">
        <v>11836</v>
      </c>
      <c r="H47" s="80"/>
      <c r="I47" s="56">
        <v>688</v>
      </c>
      <c r="J47" s="56">
        <v>915</v>
      </c>
      <c r="K47" s="56">
        <v>784</v>
      </c>
      <c r="L47" s="56">
        <v>566</v>
      </c>
      <c r="M47" s="56">
        <v>309</v>
      </c>
      <c r="N47" s="56">
        <v>828</v>
      </c>
      <c r="O47" s="56">
        <v>597</v>
      </c>
      <c r="P47" s="56">
        <v>886</v>
      </c>
      <c r="Q47" s="56">
        <v>235</v>
      </c>
      <c r="R47" s="56">
        <v>862</v>
      </c>
    </row>
    <row r="48" spans="1:18" x14ac:dyDescent="0.25">
      <c r="A48" s="83"/>
      <c r="B48" s="83"/>
      <c r="C48" s="83"/>
      <c r="D48" s="83"/>
      <c r="E48" s="83"/>
      <c r="F48" s="83"/>
      <c r="G48" s="83"/>
      <c r="H48" s="83"/>
      <c r="I48" s="58">
        <v>136</v>
      </c>
      <c r="J48" s="58">
        <v>395</v>
      </c>
      <c r="K48" s="58">
        <v>160</v>
      </c>
      <c r="L48" s="58">
        <v>567</v>
      </c>
      <c r="M48" s="58">
        <v>780</v>
      </c>
      <c r="N48" s="58">
        <v>481</v>
      </c>
      <c r="O48" s="58">
        <v>957</v>
      </c>
      <c r="P48" s="58">
        <v>750</v>
      </c>
      <c r="Q48" s="58">
        <v>940</v>
      </c>
      <c r="R48" s="57"/>
    </row>
    <row r="49" spans="1:19" ht="12.75" customHeight="1" x14ac:dyDescent="0.25">
      <c r="A49" s="50">
        <v>21</v>
      </c>
      <c r="B49" s="56">
        <v>41</v>
      </c>
      <c r="C49" s="79" t="s">
        <v>294</v>
      </c>
      <c r="D49" s="79"/>
      <c r="E49" s="79"/>
      <c r="F49" s="47" t="s">
        <v>35</v>
      </c>
      <c r="G49" s="80">
        <v>11492</v>
      </c>
      <c r="H49" s="80"/>
      <c r="I49" s="56">
        <v>844</v>
      </c>
      <c r="J49" s="56">
        <v>662</v>
      </c>
      <c r="K49" s="56">
        <v>537</v>
      </c>
      <c r="L49" s="56">
        <v>469</v>
      </c>
      <c r="M49" s="56">
        <v>551</v>
      </c>
      <c r="N49" s="56">
        <v>588</v>
      </c>
      <c r="O49" s="56">
        <v>346</v>
      </c>
      <c r="P49" s="56">
        <v>321</v>
      </c>
      <c r="Q49" s="56">
        <v>481</v>
      </c>
      <c r="R49" s="56">
        <v>370</v>
      </c>
    </row>
    <row r="50" spans="1:19" x14ac:dyDescent="0.25">
      <c r="A50" s="83"/>
      <c r="B50" s="83"/>
      <c r="C50" s="83"/>
      <c r="D50" s="83"/>
      <c r="E50" s="83"/>
      <c r="F50" s="83"/>
      <c r="G50" s="83"/>
      <c r="H50" s="83"/>
      <c r="I50" s="58">
        <v>895</v>
      </c>
      <c r="J50" s="58">
        <v>865</v>
      </c>
      <c r="K50" s="58">
        <v>780</v>
      </c>
      <c r="L50" s="58">
        <v>934</v>
      </c>
      <c r="M50" s="58">
        <v>854</v>
      </c>
      <c r="N50" s="58">
        <v>855</v>
      </c>
      <c r="O50" s="58">
        <v>591</v>
      </c>
      <c r="P50" s="58">
        <v>123</v>
      </c>
      <c r="Q50" s="58">
        <v>426</v>
      </c>
      <c r="R50" s="57"/>
    </row>
    <row r="51" spans="1:19" s="46" customFormat="1" ht="12.75" customHeight="1" x14ac:dyDescent="0.25">
      <c r="A51" s="67">
        <v>22</v>
      </c>
      <c r="B51" s="68">
        <v>21</v>
      </c>
      <c r="C51" s="93" t="s">
        <v>295</v>
      </c>
      <c r="D51" s="93"/>
      <c r="E51" s="93"/>
      <c r="F51" s="69" t="s">
        <v>1</v>
      </c>
      <c r="G51" s="94">
        <v>11483</v>
      </c>
      <c r="H51" s="94"/>
      <c r="I51" s="68">
        <v>358</v>
      </c>
      <c r="J51" s="68">
        <v>746</v>
      </c>
      <c r="K51" s="68">
        <v>640</v>
      </c>
      <c r="L51" s="68">
        <v>544</v>
      </c>
      <c r="M51" s="68">
        <v>537</v>
      </c>
      <c r="N51" s="68">
        <v>691</v>
      </c>
      <c r="O51" s="68">
        <v>481</v>
      </c>
      <c r="P51" s="68">
        <v>929</v>
      </c>
      <c r="Q51" s="68">
        <v>160</v>
      </c>
      <c r="R51" s="68">
        <v>494</v>
      </c>
      <c r="S51" s="46">
        <f>G51/$S$3</f>
        <v>604.36842105263156</v>
      </c>
    </row>
    <row r="52" spans="1:19" x14ac:dyDescent="0.25">
      <c r="A52" s="83"/>
      <c r="B52" s="83"/>
      <c r="C52" s="83"/>
      <c r="D52" s="83"/>
      <c r="E52" s="83"/>
      <c r="F52" s="83"/>
      <c r="G52" s="83"/>
      <c r="H52" s="83"/>
      <c r="I52" s="58">
        <v>346</v>
      </c>
      <c r="J52" s="58">
        <v>129</v>
      </c>
      <c r="K52" s="58">
        <v>856</v>
      </c>
      <c r="L52" s="58">
        <v>910</v>
      </c>
      <c r="M52" s="58">
        <v>854</v>
      </c>
      <c r="N52" s="58">
        <v>506</v>
      </c>
      <c r="O52" s="58">
        <v>656</v>
      </c>
      <c r="P52" s="58">
        <v>878</v>
      </c>
      <c r="Q52" s="58">
        <v>768</v>
      </c>
      <c r="R52" s="57"/>
    </row>
    <row r="53" spans="1:19" ht="12.75" customHeight="1" x14ac:dyDescent="0.25">
      <c r="A53" s="50">
        <v>23</v>
      </c>
      <c r="B53" s="56">
        <v>43</v>
      </c>
      <c r="C53" s="79" t="s">
        <v>296</v>
      </c>
      <c r="D53" s="79"/>
      <c r="E53" s="79"/>
      <c r="F53" s="47" t="s">
        <v>35</v>
      </c>
      <c r="G53" s="80">
        <v>11422</v>
      </c>
      <c r="H53" s="80"/>
      <c r="I53" s="56">
        <v>550</v>
      </c>
      <c r="J53" s="56">
        <v>444</v>
      </c>
      <c r="K53" s="56">
        <v>235</v>
      </c>
      <c r="L53" s="56">
        <v>502</v>
      </c>
      <c r="M53" s="56">
        <v>432</v>
      </c>
      <c r="N53" s="56">
        <v>494</v>
      </c>
      <c r="O53" s="56">
        <v>732</v>
      </c>
      <c r="P53" s="56">
        <v>915</v>
      </c>
      <c r="Q53" s="56">
        <v>992</v>
      </c>
      <c r="R53" s="56">
        <v>869</v>
      </c>
    </row>
    <row r="54" spans="1:19" x14ac:dyDescent="0.25">
      <c r="A54" s="83"/>
      <c r="B54" s="83"/>
      <c r="C54" s="83"/>
      <c r="D54" s="83"/>
      <c r="E54" s="83"/>
      <c r="F54" s="83"/>
      <c r="G54" s="83"/>
      <c r="H54" s="83"/>
      <c r="I54" s="58">
        <v>766</v>
      </c>
      <c r="J54" s="58">
        <v>911</v>
      </c>
      <c r="K54" s="58">
        <v>997</v>
      </c>
      <c r="L54" s="58">
        <v>99</v>
      </c>
      <c r="M54" s="58">
        <v>1000</v>
      </c>
      <c r="N54" s="58">
        <v>148</v>
      </c>
      <c r="O54" s="58">
        <v>43</v>
      </c>
      <c r="P54" s="58">
        <v>680</v>
      </c>
      <c r="Q54" s="58">
        <v>613</v>
      </c>
      <c r="R54" s="57"/>
    </row>
    <row r="55" spans="1:19" ht="12.75" customHeight="1" x14ac:dyDescent="0.25">
      <c r="A55" s="50">
        <v>24</v>
      </c>
      <c r="B55" s="56">
        <v>76</v>
      </c>
      <c r="C55" s="79" t="s">
        <v>297</v>
      </c>
      <c r="D55" s="79"/>
      <c r="E55" s="79"/>
      <c r="F55" s="47" t="s">
        <v>32</v>
      </c>
      <c r="G55" s="80">
        <v>11356</v>
      </c>
      <c r="H55" s="80"/>
      <c r="I55" s="56">
        <v>887</v>
      </c>
      <c r="J55" s="56">
        <v>481</v>
      </c>
      <c r="K55" s="56">
        <v>123</v>
      </c>
      <c r="L55" s="56">
        <v>49</v>
      </c>
      <c r="M55" s="56">
        <v>608</v>
      </c>
      <c r="N55" s="56">
        <v>876</v>
      </c>
      <c r="O55" s="56">
        <v>913</v>
      </c>
      <c r="P55" s="56">
        <v>671</v>
      </c>
      <c r="Q55" s="56">
        <v>903</v>
      </c>
      <c r="R55" s="56">
        <v>803</v>
      </c>
    </row>
    <row r="56" spans="1:19" x14ac:dyDescent="0.25">
      <c r="A56" s="83"/>
      <c r="B56" s="83"/>
      <c r="C56" s="83"/>
      <c r="D56" s="83"/>
      <c r="E56" s="83"/>
      <c r="F56" s="83"/>
      <c r="G56" s="83"/>
      <c r="H56" s="83"/>
      <c r="I56" s="58">
        <v>977</v>
      </c>
      <c r="J56" s="58">
        <v>521</v>
      </c>
      <c r="K56" s="58">
        <v>902</v>
      </c>
      <c r="L56" s="58">
        <v>432</v>
      </c>
      <c r="M56" s="58">
        <v>401</v>
      </c>
      <c r="N56" s="58">
        <v>49</v>
      </c>
      <c r="O56" s="58">
        <v>538</v>
      </c>
      <c r="P56" s="58">
        <v>633</v>
      </c>
      <c r="Q56" s="58">
        <v>589</v>
      </c>
      <c r="R56" s="57"/>
    </row>
    <row r="57" spans="1:19" ht="12.75" customHeight="1" x14ac:dyDescent="0.25">
      <c r="A57" s="50">
        <v>25</v>
      </c>
      <c r="B57" s="56">
        <v>33</v>
      </c>
      <c r="C57" s="79" t="s">
        <v>298</v>
      </c>
      <c r="D57" s="79"/>
      <c r="E57" s="79"/>
      <c r="F57" s="47" t="s">
        <v>0</v>
      </c>
      <c r="G57" s="80">
        <v>11324</v>
      </c>
      <c r="H57" s="80"/>
      <c r="I57" s="56">
        <v>803</v>
      </c>
      <c r="J57" s="56">
        <v>839</v>
      </c>
      <c r="K57" s="56">
        <v>712</v>
      </c>
      <c r="L57" s="56">
        <v>610</v>
      </c>
      <c r="M57" s="56">
        <v>451</v>
      </c>
      <c r="N57" s="56">
        <v>876</v>
      </c>
      <c r="O57" s="56">
        <v>736</v>
      </c>
      <c r="P57" s="56">
        <v>870</v>
      </c>
      <c r="Q57" s="56">
        <v>633</v>
      </c>
      <c r="R57" s="56">
        <v>259</v>
      </c>
    </row>
    <row r="58" spans="1:19" x14ac:dyDescent="0.25">
      <c r="A58" s="83"/>
      <c r="B58" s="83"/>
      <c r="C58" s="83"/>
      <c r="D58" s="83"/>
      <c r="E58" s="83"/>
      <c r="F58" s="83"/>
      <c r="G58" s="83"/>
      <c r="H58" s="83"/>
      <c r="I58" s="58">
        <v>792</v>
      </c>
      <c r="J58" s="58">
        <v>432</v>
      </c>
      <c r="K58" s="58">
        <v>160</v>
      </c>
      <c r="L58" s="58">
        <v>171</v>
      </c>
      <c r="M58" s="58">
        <v>524</v>
      </c>
      <c r="N58" s="58">
        <v>407</v>
      </c>
      <c r="O58" s="58">
        <v>545</v>
      </c>
      <c r="P58" s="58">
        <v>665</v>
      </c>
      <c r="Q58" s="58">
        <v>839</v>
      </c>
      <c r="R58" s="57"/>
    </row>
    <row r="59" spans="1:19" ht="12.75" customHeight="1" x14ac:dyDescent="0.25">
      <c r="A59" s="50">
        <v>26</v>
      </c>
      <c r="B59" s="56">
        <v>69</v>
      </c>
      <c r="C59" s="79" t="s">
        <v>299</v>
      </c>
      <c r="D59" s="79"/>
      <c r="E59" s="79"/>
      <c r="F59" s="47" t="s">
        <v>41</v>
      </c>
      <c r="G59" s="80">
        <v>11153</v>
      </c>
      <c r="H59" s="80"/>
      <c r="I59" s="56">
        <v>647</v>
      </c>
      <c r="J59" s="56">
        <v>463</v>
      </c>
      <c r="K59" s="56">
        <v>488</v>
      </c>
      <c r="L59" s="56">
        <v>574</v>
      </c>
      <c r="M59" s="56">
        <v>395</v>
      </c>
      <c r="N59" s="56">
        <v>550</v>
      </c>
      <c r="O59" s="56">
        <v>630</v>
      </c>
      <c r="P59" s="56">
        <v>185</v>
      </c>
      <c r="Q59" s="56">
        <v>494</v>
      </c>
      <c r="R59" s="56">
        <v>786</v>
      </c>
    </row>
    <row r="60" spans="1:19" x14ac:dyDescent="0.25">
      <c r="A60" s="83"/>
      <c r="B60" s="83"/>
      <c r="C60" s="83"/>
      <c r="D60" s="83"/>
      <c r="E60" s="83"/>
      <c r="F60" s="83"/>
      <c r="G60" s="83"/>
      <c r="H60" s="83"/>
      <c r="I60" s="58">
        <v>942</v>
      </c>
      <c r="J60" s="58">
        <v>858</v>
      </c>
      <c r="K60" s="58">
        <v>999</v>
      </c>
      <c r="L60" s="58">
        <v>943</v>
      </c>
      <c r="M60" s="58">
        <v>451</v>
      </c>
      <c r="N60" s="58">
        <v>117</v>
      </c>
      <c r="O60" s="58">
        <v>469</v>
      </c>
      <c r="P60" s="58">
        <v>222</v>
      </c>
      <c r="Q60" s="58">
        <v>940</v>
      </c>
      <c r="R60" s="57"/>
    </row>
    <row r="61" spans="1:19" ht="12.75" customHeight="1" x14ac:dyDescent="0.25">
      <c r="A61" s="50">
        <v>27</v>
      </c>
      <c r="B61" s="56">
        <v>7</v>
      </c>
      <c r="C61" s="79" t="s">
        <v>300</v>
      </c>
      <c r="D61" s="79"/>
      <c r="E61" s="79"/>
      <c r="F61" s="47" t="s">
        <v>57</v>
      </c>
      <c r="G61" s="80">
        <v>11083</v>
      </c>
      <c r="H61" s="80"/>
      <c r="I61" s="56">
        <v>278</v>
      </c>
      <c r="J61" s="56">
        <v>684</v>
      </c>
      <c r="K61" s="56">
        <v>148</v>
      </c>
      <c r="L61" s="56">
        <v>527</v>
      </c>
      <c r="M61" s="56">
        <v>991</v>
      </c>
      <c r="N61" s="56">
        <v>747</v>
      </c>
      <c r="O61" s="56">
        <v>1000</v>
      </c>
      <c r="P61" s="56">
        <v>888</v>
      </c>
      <c r="Q61" s="56">
        <v>737</v>
      </c>
      <c r="R61" s="56">
        <v>210</v>
      </c>
    </row>
    <row r="62" spans="1:19" x14ac:dyDescent="0.25">
      <c r="A62" s="83"/>
      <c r="B62" s="83"/>
      <c r="C62" s="83"/>
      <c r="D62" s="83"/>
      <c r="E62" s="83"/>
      <c r="F62" s="83"/>
      <c r="G62" s="83"/>
      <c r="H62" s="83"/>
      <c r="I62" s="58">
        <v>136</v>
      </c>
      <c r="J62" s="58">
        <v>659</v>
      </c>
      <c r="K62" s="58">
        <v>160</v>
      </c>
      <c r="L62" s="58">
        <v>928</v>
      </c>
      <c r="M62" s="58">
        <v>945</v>
      </c>
      <c r="N62" s="58">
        <v>160</v>
      </c>
      <c r="O62" s="58">
        <v>598</v>
      </c>
      <c r="P62" s="58">
        <v>507</v>
      </c>
      <c r="Q62" s="58">
        <v>780</v>
      </c>
      <c r="R62" s="57"/>
    </row>
    <row r="63" spans="1:19" ht="12.75" customHeight="1" x14ac:dyDescent="0.25">
      <c r="A63" s="50">
        <v>28</v>
      </c>
      <c r="B63" s="56">
        <v>61</v>
      </c>
      <c r="C63" s="79" t="s">
        <v>301</v>
      </c>
      <c r="D63" s="79"/>
      <c r="E63" s="79"/>
      <c r="F63" s="47" t="s">
        <v>23</v>
      </c>
      <c r="G63" s="80">
        <v>11037</v>
      </c>
      <c r="H63" s="80"/>
      <c r="I63" s="56">
        <v>774</v>
      </c>
      <c r="J63" s="56">
        <v>683</v>
      </c>
      <c r="K63" s="56">
        <v>949</v>
      </c>
      <c r="L63" s="56">
        <v>210</v>
      </c>
      <c r="M63" s="56">
        <v>222</v>
      </c>
      <c r="N63" s="56">
        <v>123</v>
      </c>
      <c r="O63" s="56">
        <v>781</v>
      </c>
      <c r="P63" s="56">
        <v>622</v>
      </c>
      <c r="Q63" s="56">
        <v>346</v>
      </c>
      <c r="R63" s="56">
        <v>738</v>
      </c>
    </row>
    <row r="64" spans="1:19" x14ac:dyDescent="0.25">
      <c r="A64" s="83"/>
      <c r="B64" s="83"/>
      <c r="C64" s="83"/>
      <c r="D64" s="83"/>
      <c r="E64" s="83"/>
      <c r="F64" s="83"/>
      <c r="G64" s="83"/>
      <c r="H64" s="83"/>
      <c r="I64" s="58">
        <v>939</v>
      </c>
      <c r="J64" s="58">
        <v>883</v>
      </c>
      <c r="K64" s="58">
        <v>956</v>
      </c>
      <c r="L64" s="58">
        <v>160</v>
      </c>
      <c r="M64" s="58">
        <v>198</v>
      </c>
      <c r="N64" s="58">
        <v>855</v>
      </c>
      <c r="O64" s="58">
        <v>333</v>
      </c>
      <c r="P64" s="58">
        <v>420</v>
      </c>
      <c r="Q64" s="58">
        <v>845</v>
      </c>
      <c r="R64" s="57"/>
    </row>
    <row r="65" spans="1:19" ht="12.75" customHeight="1" x14ac:dyDescent="0.25">
      <c r="A65" s="50">
        <v>29</v>
      </c>
      <c r="B65" s="56">
        <v>34</v>
      </c>
      <c r="C65" s="79" t="s">
        <v>302</v>
      </c>
      <c r="D65" s="79"/>
      <c r="E65" s="79"/>
      <c r="F65" s="47" t="s">
        <v>0</v>
      </c>
      <c r="G65" s="80">
        <v>10961</v>
      </c>
      <c r="H65" s="80"/>
      <c r="I65" s="56">
        <v>951</v>
      </c>
      <c r="J65" s="56">
        <v>1000</v>
      </c>
      <c r="K65" s="56">
        <v>712</v>
      </c>
      <c r="L65" s="56">
        <v>508</v>
      </c>
      <c r="M65" s="56">
        <v>185</v>
      </c>
      <c r="N65" s="56">
        <v>432</v>
      </c>
      <c r="O65" s="56">
        <v>1000</v>
      </c>
      <c r="P65" s="56">
        <v>896</v>
      </c>
      <c r="Q65" s="56">
        <v>136</v>
      </c>
      <c r="R65" s="56">
        <v>444</v>
      </c>
    </row>
    <row r="66" spans="1:19" x14ac:dyDescent="0.25">
      <c r="A66" s="83"/>
      <c r="B66" s="83"/>
      <c r="C66" s="83"/>
      <c r="D66" s="83"/>
      <c r="E66" s="83"/>
      <c r="F66" s="83"/>
      <c r="G66" s="83"/>
      <c r="H66" s="83"/>
      <c r="I66" s="58">
        <v>742</v>
      </c>
      <c r="J66" s="58">
        <v>123</v>
      </c>
      <c r="K66" s="58">
        <v>160</v>
      </c>
      <c r="L66" s="58">
        <v>457</v>
      </c>
      <c r="M66" s="58">
        <v>506</v>
      </c>
      <c r="N66" s="58">
        <v>927</v>
      </c>
      <c r="O66" s="58">
        <v>702</v>
      </c>
      <c r="P66" s="58">
        <v>395</v>
      </c>
      <c r="Q66" s="58">
        <v>685</v>
      </c>
      <c r="R66" s="57"/>
    </row>
    <row r="67" spans="1:19" s="46" customFormat="1" ht="12.75" customHeight="1" x14ac:dyDescent="0.25">
      <c r="A67" s="67">
        <v>30</v>
      </c>
      <c r="B67" s="68">
        <v>19</v>
      </c>
      <c r="C67" s="93" t="s">
        <v>303</v>
      </c>
      <c r="D67" s="93"/>
      <c r="E67" s="93"/>
      <c r="F67" s="69" t="s">
        <v>1</v>
      </c>
      <c r="G67" s="94">
        <v>10936</v>
      </c>
      <c r="H67" s="94"/>
      <c r="I67" s="68">
        <v>309</v>
      </c>
      <c r="J67" s="68">
        <v>688</v>
      </c>
      <c r="K67" s="68">
        <v>630</v>
      </c>
      <c r="L67" s="68">
        <v>0</v>
      </c>
      <c r="M67" s="68">
        <v>809</v>
      </c>
      <c r="N67" s="68">
        <v>25</v>
      </c>
      <c r="O67" s="68">
        <v>634</v>
      </c>
      <c r="P67" s="68">
        <v>712</v>
      </c>
      <c r="Q67" s="68">
        <v>680</v>
      </c>
      <c r="R67" s="68">
        <v>592</v>
      </c>
      <c r="S67" s="46">
        <f>G67/$S$3</f>
        <v>575.57894736842104</v>
      </c>
    </row>
    <row r="68" spans="1:19" x14ac:dyDescent="0.25">
      <c r="A68" s="83"/>
      <c r="B68" s="83"/>
      <c r="C68" s="83"/>
      <c r="D68" s="83"/>
      <c r="E68" s="83"/>
      <c r="F68" s="83"/>
      <c r="G68" s="83"/>
      <c r="H68" s="83"/>
      <c r="I68" s="58">
        <v>912</v>
      </c>
      <c r="J68" s="58">
        <v>840</v>
      </c>
      <c r="K68" s="58">
        <v>982</v>
      </c>
      <c r="L68" s="58">
        <v>937</v>
      </c>
      <c r="M68" s="58">
        <v>634</v>
      </c>
      <c r="N68" s="58">
        <v>333</v>
      </c>
      <c r="O68" s="58">
        <v>577</v>
      </c>
      <c r="P68" s="58">
        <v>370</v>
      </c>
      <c r="Q68" s="58">
        <v>272</v>
      </c>
      <c r="R68" s="57"/>
    </row>
    <row r="69" spans="1:19" ht="12.75" customHeight="1" x14ac:dyDescent="0.25">
      <c r="A69" s="50">
        <v>31</v>
      </c>
      <c r="B69" s="56">
        <v>27</v>
      </c>
      <c r="C69" s="79" t="s">
        <v>304</v>
      </c>
      <c r="D69" s="79"/>
      <c r="E69" s="79"/>
      <c r="F69" s="47" t="s">
        <v>107</v>
      </c>
      <c r="G69" s="80">
        <v>10795</v>
      </c>
      <c r="H69" s="80"/>
      <c r="I69" s="56">
        <v>506</v>
      </c>
      <c r="J69" s="56">
        <v>629</v>
      </c>
      <c r="K69" s="56">
        <v>488</v>
      </c>
      <c r="L69" s="56">
        <v>284</v>
      </c>
      <c r="M69" s="56">
        <v>820</v>
      </c>
      <c r="N69" s="56">
        <v>469</v>
      </c>
      <c r="O69" s="56">
        <v>74</v>
      </c>
      <c r="P69" s="56">
        <v>847</v>
      </c>
      <c r="Q69" s="56">
        <v>902</v>
      </c>
      <c r="R69" s="56">
        <v>863</v>
      </c>
    </row>
    <row r="70" spans="1:19" x14ac:dyDescent="0.25">
      <c r="A70" s="83"/>
      <c r="B70" s="83"/>
      <c r="C70" s="83"/>
      <c r="D70" s="83"/>
      <c r="E70" s="83"/>
      <c r="F70" s="83"/>
      <c r="G70" s="83"/>
      <c r="H70" s="83"/>
      <c r="I70" s="58">
        <v>627</v>
      </c>
      <c r="J70" s="58">
        <v>980</v>
      </c>
      <c r="K70" s="58">
        <v>457</v>
      </c>
      <c r="L70" s="58">
        <v>506</v>
      </c>
      <c r="M70" s="58">
        <v>216</v>
      </c>
      <c r="N70" s="58">
        <v>724</v>
      </c>
      <c r="O70" s="58">
        <v>451</v>
      </c>
      <c r="P70" s="58">
        <v>717</v>
      </c>
      <c r="Q70" s="58">
        <v>235</v>
      </c>
      <c r="R70" s="57"/>
    </row>
    <row r="71" spans="1:19" ht="12.75" customHeight="1" x14ac:dyDescent="0.25">
      <c r="A71" s="50">
        <v>32</v>
      </c>
      <c r="B71" s="56">
        <v>66</v>
      </c>
      <c r="C71" s="79" t="s">
        <v>305</v>
      </c>
      <c r="D71" s="79"/>
      <c r="E71" s="79"/>
      <c r="F71" s="47" t="s">
        <v>120</v>
      </c>
      <c r="G71" s="80">
        <v>10755</v>
      </c>
      <c r="H71" s="80"/>
      <c r="I71" s="56">
        <v>62</v>
      </c>
      <c r="J71" s="56">
        <v>185</v>
      </c>
      <c r="K71" s="56">
        <v>743</v>
      </c>
      <c r="L71" s="56">
        <v>511</v>
      </c>
      <c r="M71" s="56">
        <v>148</v>
      </c>
      <c r="N71" s="56">
        <v>889</v>
      </c>
      <c r="O71" s="56">
        <v>951</v>
      </c>
      <c r="P71" s="56">
        <v>290</v>
      </c>
      <c r="Q71" s="56">
        <v>711</v>
      </c>
      <c r="R71" s="56">
        <v>709</v>
      </c>
    </row>
    <row r="72" spans="1:19" x14ac:dyDescent="0.25">
      <c r="A72" s="83"/>
      <c r="B72" s="83"/>
      <c r="C72" s="83"/>
      <c r="D72" s="83"/>
      <c r="E72" s="83"/>
      <c r="F72" s="83"/>
      <c r="G72" s="83"/>
      <c r="H72" s="83"/>
      <c r="I72" s="58">
        <v>714</v>
      </c>
      <c r="J72" s="58">
        <v>781</v>
      </c>
      <c r="K72" s="58">
        <v>899</v>
      </c>
      <c r="L72" s="58">
        <v>395</v>
      </c>
      <c r="M72" s="58">
        <v>451</v>
      </c>
      <c r="N72" s="58">
        <v>753</v>
      </c>
      <c r="O72" s="58">
        <v>148</v>
      </c>
      <c r="P72" s="58">
        <v>897</v>
      </c>
      <c r="Q72" s="58">
        <v>518</v>
      </c>
      <c r="R72" s="57"/>
    </row>
    <row r="73" spans="1:19" ht="12.75" customHeight="1" x14ac:dyDescent="0.25">
      <c r="A73" s="50">
        <v>33</v>
      </c>
      <c r="B73" s="56">
        <v>29</v>
      </c>
      <c r="C73" s="79" t="s">
        <v>306</v>
      </c>
      <c r="D73" s="79"/>
      <c r="E73" s="79"/>
      <c r="F73" s="47" t="s">
        <v>107</v>
      </c>
      <c r="G73" s="80">
        <v>10652</v>
      </c>
      <c r="H73" s="80"/>
      <c r="I73" s="56">
        <v>541</v>
      </c>
      <c r="J73" s="56">
        <v>491</v>
      </c>
      <c r="K73" s="56">
        <v>671</v>
      </c>
      <c r="L73" s="56">
        <v>321</v>
      </c>
      <c r="M73" s="56">
        <v>558</v>
      </c>
      <c r="N73" s="56">
        <v>611</v>
      </c>
      <c r="O73" s="56">
        <v>148</v>
      </c>
      <c r="P73" s="56">
        <v>933</v>
      </c>
      <c r="Q73" s="56">
        <v>1000</v>
      </c>
      <c r="R73" s="56">
        <v>565</v>
      </c>
    </row>
    <row r="74" spans="1:19" x14ac:dyDescent="0.25">
      <c r="A74" s="83"/>
      <c r="B74" s="83"/>
      <c r="C74" s="83"/>
      <c r="D74" s="83"/>
      <c r="E74" s="83"/>
      <c r="F74" s="83"/>
      <c r="G74" s="83"/>
      <c r="H74" s="83"/>
      <c r="I74" s="58">
        <v>383</v>
      </c>
      <c r="J74" s="58">
        <v>976</v>
      </c>
      <c r="K74" s="58">
        <v>858</v>
      </c>
      <c r="L74" s="58">
        <v>516</v>
      </c>
      <c r="M74" s="58">
        <v>284</v>
      </c>
      <c r="N74" s="58">
        <v>782</v>
      </c>
      <c r="O74" s="58">
        <v>217</v>
      </c>
      <c r="P74" s="58">
        <v>346</v>
      </c>
      <c r="Q74" s="58">
        <v>451</v>
      </c>
      <c r="R74" s="57"/>
    </row>
    <row r="75" spans="1:19" ht="12.75" customHeight="1" x14ac:dyDescent="0.25">
      <c r="A75" s="50">
        <v>34</v>
      </c>
      <c r="B75" s="56">
        <v>54</v>
      </c>
      <c r="C75" s="79" t="s">
        <v>307</v>
      </c>
      <c r="D75" s="79"/>
      <c r="E75" s="79"/>
      <c r="F75" s="47" t="s">
        <v>51</v>
      </c>
      <c r="G75" s="80">
        <v>10579</v>
      </c>
      <c r="H75" s="80"/>
      <c r="I75" s="56">
        <v>852</v>
      </c>
      <c r="J75" s="56">
        <v>625</v>
      </c>
      <c r="K75" s="56">
        <v>370</v>
      </c>
      <c r="L75" s="56">
        <v>506</v>
      </c>
      <c r="M75" s="56">
        <v>546</v>
      </c>
      <c r="N75" s="56">
        <v>604</v>
      </c>
      <c r="O75" s="56">
        <v>222</v>
      </c>
      <c r="P75" s="56">
        <v>99</v>
      </c>
      <c r="Q75" s="56">
        <v>804</v>
      </c>
      <c r="R75" s="56">
        <v>951</v>
      </c>
    </row>
    <row r="76" spans="1:19" x14ac:dyDescent="0.25">
      <c r="A76" s="83"/>
      <c r="B76" s="83"/>
      <c r="C76" s="83"/>
      <c r="D76" s="83"/>
      <c r="E76" s="83"/>
      <c r="F76" s="83"/>
      <c r="G76" s="83"/>
      <c r="H76" s="83"/>
      <c r="I76" s="58">
        <v>519</v>
      </c>
      <c r="J76" s="58">
        <v>879</v>
      </c>
      <c r="K76" s="58">
        <v>370</v>
      </c>
      <c r="L76" s="58">
        <v>893</v>
      </c>
      <c r="M76" s="58">
        <v>420</v>
      </c>
      <c r="N76" s="58">
        <v>768</v>
      </c>
      <c r="O76" s="58">
        <v>481</v>
      </c>
      <c r="P76" s="58">
        <v>746</v>
      </c>
      <c r="Q76" s="58">
        <v>-76</v>
      </c>
      <c r="R76" s="57"/>
    </row>
    <row r="77" spans="1:19" ht="12.75" customHeight="1" x14ac:dyDescent="0.25">
      <c r="A77" s="50">
        <v>35</v>
      </c>
      <c r="B77" s="56">
        <v>35</v>
      </c>
      <c r="C77" s="79" t="s">
        <v>308</v>
      </c>
      <c r="D77" s="79"/>
      <c r="E77" s="79"/>
      <c r="F77" s="47" t="s">
        <v>0</v>
      </c>
      <c r="G77" s="80">
        <v>10427</v>
      </c>
      <c r="H77" s="80"/>
      <c r="I77" s="56">
        <v>432</v>
      </c>
      <c r="J77" s="56">
        <v>432</v>
      </c>
      <c r="K77" s="56">
        <v>74</v>
      </c>
      <c r="L77" s="56">
        <v>457</v>
      </c>
      <c r="M77" s="56">
        <v>806</v>
      </c>
      <c r="N77" s="56">
        <v>554</v>
      </c>
      <c r="O77" s="56">
        <v>272</v>
      </c>
      <c r="P77" s="56">
        <v>457</v>
      </c>
      <c r="Q77" s="56">
        <v>210</v>
      </c>
      <c r="R77" s="56">
        <v>111</v>
      </c>
    </row>
    <row r="78" spans="1:19" x14ac:dyDescent="0.25">
      <c r="A78" s="83"/>
      <c r="B78" s="83"/>
      <c r="C78" s="83"/>
      <c r="D78" s="83"/>
      <c r="E78" s="83"/>
      <c r="F78" s="83"/>
      <c r="G78" s="83"/>
      <c r="H78" s="83"/>
      <c r="I78" s="58">
        <v>632</v>
      </c>
      <c r="J78" s="58">
        <v>987</v>
      </c>
      <c r="K78" s="58">
        <v>908</v>
      </c>
      <c r="L78" s="58">
        <v>917</v>
      </c>
      <c r="M78" s="58">
        <v>634</v>
      </c>
      <c r="N78" s="58">
        <v>666</v>
      </c>
      <c r="O78" s="58">
        <v>658</v>
      </c>
      <c r="P78" s="58">
        <v>535</v>
      </c>
      <c r="Q78" s="58">
        <v>685</v>
      </c>
      <c r="R78" s="57"/>
    </row>
    <row r="79" spans="1:19" ht="12.75" customHeight="1" x14ac:dyDescent="0.25">
      <c r="A79" s="50">
        <v>36</v>
      </c>
      <c r="B79" s="56">
        <v>56</v>
      </c>
      <c r="C79" s="79" t="s">
        <v>309</v>
      </c>
      <c r="D79" s="79"/>
      <c r="E79" s="79"/>
      <c r="F79" s="47" t="s">
        <v>51</v>
      </c>
      <c r="G79" s="80">
        <v>10414</v>
      </c>
      <c r="H79" s="80"/>
      <c r="I79" s="56">
        <v>999</v>
      </c>
      <c r="J79" s="56">
        <v>728</v>
      </c>
      <c r="K79" s="56">
        <v>160</v>
      </c>
      <c r="L79" s="56">
        <v>538</v>
      </c>
      <c r="M79" s="56">
        <v>1000</v>
      </c>
      <c r="N79" s="56">
        <v>594</v>
      </c>
      <c r="O79" s="56">
        <v>581</v>
      </c>
      <c r="P79" s="56">
        <v>235</v>
      </c>
      <c r="Q79" s="56">
        <v>700</v>
      </c>
      <c r="R79" s="56">
        <v>247</v>
      </c>
    </row>
    <row r="80" spans="1:19" x14ac:dyDescent="0.25">
      <c r="A80" s="83"/>
      <c r="B80" s="83"/>
      <c r="C80" s="83"/>
      <c r="D80" s="83"/>
      <c r="E80" s="83"/>
      <c r="F80" s="83"/>
      <c r="G80" s="83"/>
      <c r="H80" s="83"/>
      <c r="I80" s="58">
        <v>989</v>
      </c>
      <c r="J80" s="58">
        <v>811</v>
      </c>
      <c r="K80" s="58">
        <v>160</v>
      </c>
      <c r="L80" s="58">
        <v>25</v>
      </c>
      <c r="M80" s="58">
        <v>62</v>
      </c>
      <c r="N80" s="58">
        <v>826</v>
      </c>
      <c r="O80" s="58">
        <v>284</v>
      </c>
      <c r="P80" s="58">
        <v>737</v>
      </c>
      <c r="Q80" s="58">
        <v>738</v>
      </c>
      <c r="R80" s="57"/>
    </row>
    <row r="81" spans="1:18" ht="12.75" customHeight="1" x14ac:dyDescent="0.25">
      <c r="A81" s="50">
        <v>37</v>
      </c>
      <c r="B81" s="56">
        <v>68</v>
      </c>
      <c r="C81" s="79" t="s">
        <v>310</v>
      </c>
      <c r="D81" s="79"/>
      <c r="E81" s="79"/>
      <c r="F81" s="47" t="s">
        <v>41</v>
      </c>
      <c r="G81" s="80">
        <v>10342</v>
      </c>
      <c r="H81" s="80"/>
      <c r="I81" s="56">
        <v>457</v>
      </c>
      <c r="J81" s="56">
        <v>723</v>
      </c>
      <c r="K81" s="56">
        <v>794</v>
      </c>
      <c r="L81" s="56">
        <v>627</v>
      </c>
      <c r="M81" s="56">
        <v>469</v>
      </c>
      <c r="N81" s="56">
        <v>394</v>
      </c>
      <c r="O81" s="56">
        <v>989</v>
      </c>
      <c r="P81" s="56">
        <v>932</v>
      </c>
      <c r="Q81" s="56">
        <v>358</v>
      </c>
      <c r="R81" s="56">
        <v>457</v>
      </c>
    </row>
    <row r="82" spans="1:18" x14ac:dyDescent="0.25">
      <c r="A82" s="83"/>
      <c r="B82" s="83"/>
      <c r="C82" s="83"/>
      <c r="D82" s="83"/>
      <c r="E82" s="83"/>
      <c r="F82" s="83"/>
      <c r="G82" s="83"/>
      <c r="H82" s="83"/>
      <c r="I82" s="58">
        <v>432</v>
      </c>
      <c r="J82" s="58">
        <v>506</v>
      </c>
      <c r="K82" s="58">
        <v>656</v>
      </c>
      <c r="L82" s="58">
        <v>358</v>
      </c>
      <c r="M82" s="58">
        <v>296</v>
      </c>
      <c r="N82" s="58">
        <v>782</v>
      </c>
      <c r="O82" s="58">
        <v>99</v>
      </c>
      <c r="P82" s="58">
        <v>754</v>
      </c>
      <c r="Q82" s="58">
        <v>259</v>
      </c>
      <c r="R82" s="57"/>
    </row>
    <row r="83" spans="1:18" ht="12.75" customHeight="1" x14ac:dyDescent="0.25">
      <c r="A83" s="50">
        <v>38</v>
      </c>
      <c r="B83" s="56">
        <v>39</v>
      </c>
      <c r="C83" s="79" t="s">
        <v>311</v>
      </c>
      <c r="D83" s="79"/>
      <c r="E83" s="79"/>
      <c r="F83" s="47" t="s">
        <v>35</v>
      </c>
      <c r="G83" s="80">
        <v>10332</v>
      </c>
      <c r="H83" s="80"/>
      <c r="I83" s="56">
        <v>948</v>
      </c>
      <c r="J83" s="56">
        <v>689</v>
      </c>
      <c r="K83" s="56">
        <v>173</v>
      </c>
      <c r="L83" s="56">
        <v>395</v>
      </c>
      <c r="M83" s="56">
        <v>565</v>
      </c>
      <c r="N83" s="56">
        <v>598</v>
      </c>
      <c r="O83" s="56">
        <v>525</v>
      </c>
      <c r="P83" s="56">
        <v>469</v>
      </c>
      <c r="Q83" s="56">
        <v>506</v>
      </c>
      <c r="R83" s="56">
        <v>756</v>
      </c>
    </row>
    <row r="84" spans="1:18" x14ac:dyDescent="0.25">
      <c r="A84" s="83"/>
      <c r="B84" s="83"/>
      <c r="C84" s="83"/>
      <c r="D84" s="83"/>
      <c r="E84" s="83"/>
      <c r="F84" s="83"/>
      <c r="G84" s="83"/>
      <c r="H84" s="83"/>
      <c r="I84" s="58">
        <v>494</v>
      </c>
      <c r="J84" s="58">
        <v>222</v>
      </c>
      <c r="K84" s="58">
        <v>671</v>
      </c>
      <c r="L84" s="58">
        <v>604</v>
      </c>
      <c r="M84" s="58">
        <v>616</v>
      </c>
      <c r="N84" s="58">
        <v>869</v>
      </c>
      <c r="O84" s="58">
        <v>787</v>
      </c>
      <c r="P84" s="58">
        <v>198</v>
      </c>
      <c r="Q84" s="58">
        <v>247</v>
      </c>
      <c r="R84" s="57"/>
    </row>
    <row r="85" spans="1:18" ht="12.75" customHeight="1" x14ac:dyDescent="0.25">
      <c r="A85" s="50">
        <v>39</v>
      </c>
      <c r="B85" s="56">
        <v>60</v>
      </c>
      <c r="C85" s="79" t="s">
        <v>312</v>
      </c>
      <c r="D85" s="79"/>
      <c r="E85" s="79"/>
      <c r="F85" s="47" t="s">
        <v>23</v>
      </c>
      <c r="G85" s="80">
        <v>10327</v>
      </c>
      <c r="H85" s="80"/>
      <c r="I85" s="56">
        <v>713</v>
      </c>
      <c r="J85" s="56">
        <v>711</v>
      </c>
      <c r="K85" s="56">
        <v>537</v>
      </c>
      <c r="L85" s="56">
        <v>522</v>
      </c>
      <c r="M85" s="56">
        <v>86</v>
      </c>
      <c r="N85" s="56">
        <v>296</v>
      </c>
      <c r="O85" s="56">
        <v>547</v>
      </c>
      <c r="P85" s="56">
        <v>908</v>
      </c>
      <c r="Q85" s="56">
        <v>951</v>
      </c>
      <c r="R85" s="56">
        <v>682</v>
      </c>
    </row>
    <row r="86" spans="1:18" x14ac:dyDescent="0.25">
      <c r="A86" s="83"/>
      <c r="B86" s="83"/>
      <c r="C86" s="83"/>
      <c r="D86" s="83"/>
      <c r="E86" s="83"/>
      <c r="F86" s="83"/>
      <c r="G86" s="83"/>
      <c r="H86" s="83"/>
      <c r="I86" s="58">
        <v>936</v>
      </c>
      <c r="J86" s="58">
        <v>259</v>
      </c>
      <c r="K86" s="58">
        <v>815</v>
      </c>
      <c r="L86" s="58">
        <v>444</v>
      </c>
      <c r="M86" s="58">
        <v>389</v>
      </c>
      <c r="N86" s="58">
        <v>321</v>
      </c>
      <c r="O86" s="58">
        <v>420</v>
      </c>
      <c r="P86" s="58">
        <v>494</v>
      </c>
      <c r="Q86" s="58">
        <v>296</v>
      </c>
      <c r="R86" s="57"/>
    </row>
    <row r="87" spans="1:18" ht="12.75" customHeight="1" x14ac:dyDescent="0.25">
      <c r="A87" s="50">
        <v>40</v>
      </c>
      <c r="B87" s="56">
        <v>73</v>
      </c>
      <c r="C87" s="79" t="s">
        <v>313</v>
      </c>
      <c r="D87" s="79"/>
      <c r="E87" s="79"/>
      <c r="F87" s="47" t="s">
        <v>116</v>
      </c>
      <c r="G87" s="80">
        <v>10202</v>
      </c>
      <c r="H87" s="80"/>
      <c r="I87" s="56">
        <v>633</v>
      </c>
      <c r="J87" s="56">
        <v>463</v>
      </c>
      <c r="K87" s="56">
        <v>959</v>
      </c>
      <c r="L87" s="56">
        <v>148</v>
      </c>
      <c r="M87" s="56">
        <v>272</v>
      </c>
      <c r="N87" s="56">
        <v>160</v>
      </c>
      <c r="O87" s="56">
        <v>444</v>
      </c>
      <c r="P87" s="56">
        <v>247</v>
      </c>
      <c r="Q87" s="56">
        <v>632</v>
      </c>
      <c r="R87" s="56">
        <v>74</v>
      </c>
    </row>
    <row r="88" spans="1:18" x14ac:dyDescent="0.25">
      <c r="A88" s="83"/>
      <c r="B88" s="83"/>
      <c r="C88" s="83"/>
      <c r="D88" s="83"/>
      <c r="E88" s="83"/>
      <c r="F88" s="83"/>
      <c r="G88" s="83"/>
      <c r="H88" s="83"/>
      <c r="I88" s="58">
        <v>990</v>
      </c>
      <c r="J88" s="58">
        <v>481</v>
      </c>
      <c r="K88" s="58">
        <v>701</v>
      </c>
      <c r="L88" s="58">
        <v>641</v>
      </c>
      <c r="M88" s="58">
        <v>389</v>
      </c>
      <c r="N88" s="58">
        <v>956</v>
      </c>
      <c r="O88" s="58">
        <v>562</v>
      </c>
      <c r="P88" s="58">
        <v>640</v>
      </c>
      <c r="Q88" s="58">
        <v>810</v>
      </c>
      <c r="R88" s="57"/>
    </row>
    <row r="89" spans="1:18" ht="12.75" customHeight="1" x14ac:dyDescent="0.25">
      <c r="A89" s="50">
        <v>41</v>
      </c>
      <c r="B89" s="56">
        <v>57</v>
      </c>
      <c r="C89" s="79" t="s">
        <v>314</v>
      </c>
      <c r="D89" s="79"/>
      <c r="E89" s="79"/>
      <c r="F89" s="47" t="s">
        <v>51</v>
      </c>
      <c r="G89" s="80">
        <v>10185</v>
      </c>
      <c r="H89" s="80"/>
      <c r="I89" s="56">
        <v>801</v>
      </c>
      <c r="J89" s="56">
        <v>704</v>
      </c>
      <c r="K89" s="56">
        <v>346</v>
      </c>
      <c r="L89" s="56">
        <v>494</v>
      </c>
      <c r="M89" s="56">
        <v>494</v>
      </c>
      <c r="N89" s="56">
        <v>543</v>
      </c>
      <c r="O89" s="56">
        <v>395</v>
      </c>
      <c r="P89" s="56">
        <v>309</v>
      </c>
      <c r="Q89" s="56">
        <v>621</v>
      </c>
      <c r="R89" s="56">
        <v>699</v>
      </c>
    </row>
    <row r="90" spans="1:18" x14ac:dyDescent="0.25">
      <c r="A90" s="83"/>
      <c r="B90" s="83"/>
      <c r="C90" s="83"/>
      <c r="D90" s="83"/>
      <c r="E90" s="83"/>
      <c r="F90" s="83"/>
      <c r="G90" s="83"/>
      <c r="H90" s="83"/>
      <c r="I90" s="58">
        <v>961</v>
      </c>
      <c r="J90" s="58">
        <v>420</v>
      </c>
      <c r="K90" s="58">
        <v>160</v>
      </c>
      <c r="L90" s="58">
        <v>803</v>
      </c>
      <c r="M90" s="58">
        <v>762</v>
      </c>
      <c r="N90" s="58">
        <v>469</v>
      </c>
      <c r="O90" s="58">
        <v>417</v>
      </c>
      <c r="P90" s="58">
        <v>296</v>
      </c>
      <c r="Q90" s="58">
        <v>491</v>
      </c>
      <c r="R90" s="57"/>
    </row>
    <row r="91" spans="1:18" ht="12.75" customHeight="1" x14ac:dyDescent="0.25">
      <c r="A91" s="50">
        <v>42</v>
      </c>
      <c r="B91" s="56">
        <v>75</v>
      </c>
      <c r="C91" s="79" t="s">
        <v>315</v>
      </c>
      <c r="D91" s="79"/>
      <c r="E91" s="79"/>
      <c r="F91" s="47" t="s">
        <v>32</v>
      </c>
      <c r="G91" s="80">
        <v>9955</v>
      </c>
      <c r="H91" s="80"/>
      <c r="I91" s="56">
        <v>602</v>
      </c>
      <c r="J91" s="56">
        <v>333</v>
      </c>
      <c r="K91" s="56">
        <v>681</v>
      </c>
      <c r="L91" s="56">
        <v>583</v>
      </c>
      <c r="M91" s="56">
        <v>481</v>
      </c>
      <c r="N91" s="56">
        <v>370</v>
      </c>
      <c r="O91" s="56">
        <v>247</v>
      </c>
      <c r="P91" s="56">
        <v>377</v>
      </c>
      <c r="Q91" s="56">
        <v>259</v>
      </c>
      <c r="R91" s="56">
        <v>935</v>
      </c>
    </row>
    <row r="92" spans="1:18" x14ac:dyDescent="0.25">
      <c r="A92" s="83"/>
      <c r="B92" s="83"/>
      <c r="C92" s="83"/>
      <c r="D92" s="83"/>
      <c r="E92" s="83"/>
      <c r="F92" s="83"/>
      <c r="G92" s="83"/>
      <c r="H92" s="83"/>
      <c r="I92" s="58">
        <v>136</v>
      </c>
      <c r="J92" s="58">
        <v>1000</v>
      </c>
      <c r="K92" s="58">
        <v>432</v>
      </c>
      <c r="L92" s="58">
        <v>307</v>
      </c>
      <c r="M92" s="58">
        <v>235</v>
      </c>
      <c r="N92" s="58">
        <v>859</v>
      </c>
      <c r="O92" s="58">
        <v>629</v>
      </c>
      <c r="P92" s="58">
        <v>739</v>
      </c>
      <c r="Q92" s="58">
        <v>750</v>
      </c>
      <c r="R92" s="57"/>
    </row>
    <row r="93" spans="1:18" ht="12.75" customHeight="1" x14ac:dyDescent="0.25">
      <c r="A93" s="50">
        <v>43</v>
      </c>
      <c r="B93" s="56">
        <v>67</v>
      </c>
      <c r="C93" s="79" t="s">
        <v>316</v>
      </c>
      <c r="D93" s="79"/>
      <c r="E93" s="79"/>
      <c r="F93" s="47" t="s">
        <v>120</v>
      </c>
      <c r="G93" s="80">
        <v>9788</v>
      </c>
      <c r="H93" s="80"/>
      <c r="I93" s="56">
        <v>235</v>
      </c>
      <c r="J93" s="56">
        <v>309</v>
      </c>
      <c r="K93" s="56">
        <v>568</v>
      </c>
      <c r="L93" s="56">
        <v>577</v>
      </c>
      <c r="M93" s="56">
        <v>822</v>
      </c>
      <c r="N93" s="56">
        <v>783</v>
      </c>
      <c r="O93" s="56">
        <v>585</v>
      </c>
      <c r="P93" s="56">
        <v>933</v>
      </c>
      <c r="Q93" s="56">
        <v>357</v>
      </c>
      <c r="R93" s="56">
        <v>469</v>
      </c>
    </row>
    <row r="94" spans="1:18" x14ac:dyDescent="0.25">
      <c r="A94" s="83"/>
      <c r="B94" s="83"/>
      <c r="C94" s="83"/>
      <c r="D94" s="83"/>
      <c r="E94" s="83"/>
      <c r="F94" s="83"/>
      <c r="G94" s="83"/>
      <c r="H94" s="83"/>
      <c r="I94" s="58">
        <v>899</v>
      </c>
      <c r="J94" s="58">
        <v>99</v>
      </c>
      <c r="K94" s="58">
        <v>494</v>
      </c>
      <c r="L94" s="58">
        <v>74</v>
      </c>
      <c r="M94" s="58">
        <v>597</v>
      </c>
      <c r="N94" s="58">
        <v>37</v>
      </c>
      <c r="O94" s="58">
        <v>272</v>
      </c>
      <c r="P94" s="58">
        <v>827</v>
      </c>
      <c r="Q94" s="58">
        <v>851</v>
      </c>
      <c r="R94" s="57"/>
    </row>
    <row r="95" spans="1:18" ht="12.75" customHeight="1" x14ac:dyDescent="0.25">
      <c r="A95" s="50">
        <v>44</v>
      </c>
      <c r="B95" s="56">
        <v>77</v>
      </c>
      <c r="C95" s="79" t="s">
        <v>317</v>
      </c>
      <c r="D95" s="79"/>
      <c r="E95" s="79"/>
      <c r="F95" s="47" t="s">
        <v>32</v>
      </c>
      <c r="G95" s="80">
        <v>9530</v>
      </c>
      <c r="H95" s="80"/>
      <c r="I95" s="56">
        <v>704</v>
      </c>
      <c r="J95" s="56">
        <v>549</v>
      </c>
      <c r="K95" s="56">
        <v>856</v>
      </c>
      <c r="L95" s="56">
        <v>541</v>
      </c>
      <c r="M95" s="56">
        <v>327</v>
      </c>
      <c r="N95" s="56">
        <v>185</v>
      </c>
      <c r="O95" s="56">
        <v>309</v>
      </c>
      <c r="P95" s="56">
        <v>173</v>
      </c>
      <c r="Q95" s="56">
        <v>640</v>
      </c>
      <c r="R95" s="56">
        <v>321</v>
      </c>
    </row>
    <row r="96" spans="1:18" x14ac:dyDescent="0.25">
      <c r="A96" s="83"/>
      <c r="B96" s="83"/>
      <c r="C96" s="83"/>
      <c r="D96" s="83"/>
      <c r="E96" s="83"/>
      <c r="F96" s="83"/>
      <c r="G96" s="83"/>
      <c r="H96" s="83"/>
      <c r="I96" s="58">
        <v>849</v>
      </c>
      <c r="J96" s="58">
        <v>825</v>
      </c>
      <c r="K96" s="58">
        <v>346</v>
      </c>
      <c r="L96" s="58">
        <v>62</v>
      </c>
      <c r="M96" s="58">
        <v>86</v>
      </c>
      <c r="N96" s="58">
        <v>724</v>
      </c>
      <c r="O96" s="58">
        <v>675</v>
      </c>
      <c r="P96" s="58">
        <v>358</v>
      </c>
      <c r="Q96" s="58">
        <v>1000</v>
      </c>
      <c r="R96" s="57"/>
    </row>
    <row r="97" spans="1:19" ht="12.75" customHeight="1" x14ac:dyDescent="0.25">
      <c r="A97" s="50">
        <v>45</v>
      </c>
      <c r="B97" s="56">
        <v>70</v>
      </c>
      <c r="C97" s="79" t="s">
        <v>318</v>
      </c>
      <c r="D97" s="79"/>
      <c r="E97" s="79"/>
      <c r="F97" s="47" t="s">
        <v>41</v>
      </c>
      <c r="G97" s="80">
        <v>9443</v>
      </c>
      <c r="H97" s="80"/>
      <c r="I97" s="56">
        <v>321</v>
      </c>
      <c r="J97" s="56">
        <v>210</v>
      </c>
      <c r="K97" s="56">
        <v>887</v>
      </c>
      <c r="L97" s="56">
        <v>555</v>
      </c>
      <c r="M97" s="56">
        <v>880</v>
      </c>
      <c r="N97" s="56">
        <v>753</v>
      </c>
      <c r="O97" s="56">
        <v>185</v>
      </c>
      <c r="P97" s="56">
        <v>272</v>
      </c>
      <c r="Q97" s="56">
        <v>395</v>
      </c>
      <c r="R97" s="56">
        <v>358</v>
      </c>
    </row>
    <row r="98" spans="1:19" x14ac:dyDescent="0.25">
      <c r="A98" s="83"/>
      <c r="B98" s="83"/>
      <c r="C98" s="83"/>
      <c r="D98" s="83"/>
      <c r="E98" s="83"/>
      <c r="F98" s="83"/>
      <c r="G98" s="83"/>
      <c r="H98" s="83"/>
      <c r="I98" s="58">
        <v>656</v>
      </c>
      <c r="J98" s="58">
        <v>160</v>
      </c>
      <c r="K98" s="58">
        <v>667</v>
      </c>
      <c r="L98" s="58">
        <v>989</v>
      </c>
      <c r="M98" s="58">
        <v>1000</v>
      </c>
      <c r="N98" s="58">
        <v>99</v>
      </c>
      <c r="O98" s="58">
        <v>587</v>
      </c>
      <c r="P98" s="58">
        <v>185</v>
      </c>
      <c r="Q98" s="58">
        <v>284</v>
      </c>
      <c r="R98" s="57"/>
    </row>
    <row r="99" spans="1:19" ht="12.75" customHeight="1" x14ac:dyDescent="0.25">
      <c r="A99" s="50">
        <v>46</v>
      </c>
      <c r="B99" s="56">
        <v>44</v>
      </c>
      <c r="C99" s="79" t="s">
        <v>319</v>
      </c>
      <c r="D99" s="79"/>
      <c r="E99" s="79"/>
      <c r="F99" s="47" t="s">
        <v>35</v>
      </c>
      <c r="G99" s="80">
        <v>9414</v>
      </c>
      <c r="H99" s="80"/>
      <c r="I99" s="56">
        <v>966</v>
      </c>
      <c r="J99" s="56">
        <v>773</v>
      </c>
      <c r="K99" s="56">
        <v>609</v>
      </c>
      <c r="L99" s="56">
        <v>561</v>
      </c>
      <c r="M99" s="56">
        <v>539</v>
      </c>
      <c r="N99" s="56">
        <v>851</v>
      </c>
      <c r="O99" s="56">
        <v>259</v>
      </c>
      <c r="P99" s="56">
        <v>234</v>
      </c>
      <c r="Q99" s="56">
        <v>370</v>
      </c>
      <c r="R99" s="56">
        <v>716</v>
      </c>
    </row>
    <row r="100" spans="1:19" x14ac:dyDescent="0.25">
      <c r="A100" s="83"/>
      <c r="B100" s="83"/>
      <c r="C100" s="83"/>
      <c r="D100" s="83"/>
      <c r="E100" s="83"/>
      <c r="F100" s="83"/>
      <c r="G100" s="83"/>
      <c r="H100" s="83"/>
      <c r="I100" s="58">
        <v>284</v>
      </c>
      <c r="J100" s="58">
        <v>37</v>
      </c>
      <c r="K100" s="58">
        <v>160</v>
      </c>
      <c r="L100" s="58">
        <v>198</v>
      </c>
      <c r="M100" s="58">
        <v>616</v>
      </c>
      <c r="N100" s="58">
        <v>724</v>
      </c>
      <c r="O100" s="58">
        <v>653</v>
      </c>
      <c r="P100" s="58">
        <v>469</v>
      </c>
      <c r="Q100" s="58">
        <v>395</v>
      </c>
      <c r="R100" s="57"/>
    </row>
    <row r="101" spans="1:19" ht="12.75" customHeight="1" x14ac:dyDescent="0.25">
      <c r="A101" s="50">
        <v>47</v>
      </c>
      <c r="B101" s="56">
        <v>10</v>
      </c>
      <c r="C101" s="79" t="s">
        <v>320</v>
      </c>
      <c r="D101" s="79"/>
      <c r="E101" s="79"/>
      <c r="F101" s="47" t="s">
        <v>57</v>
      </c>
      <c r="G101" s="80">
        <v>9319</v>
      </c>
      <c r="H101" s="80"/>
      <c r="I101" s="56">
        <v>278</v>
      </c>
      <c r="J101" s="56">
        <v>510</v>
      </c>
      <c r="K101" s="56">
        <v>198</v>
      </c>
      <c r="L101" s="56">
        <v>519</v>
      </c>
      <c r="M101" s="56">
        <v>37</v>
      </c>
      <c r="N101" s="56">
        <v>998</v>
      </c>
      <c r="O101" s="56">
        <v>721</v>
      </c>
      <c r="P101" s="56">
        <v>780</v>
      </c>
      <c r="Q101" s="56">
        <v>222</v>
      </c>
      <c r="R101" s="56">
        <v>603</v>
      </c>
    </row>
    <row r="102" spans="1:19" x14ac:dyDescent="0.25">
      <c r="A102" s="83"/>
      <c r="B102" s="83"/>
      <c r="C102" s="83"/>
      <c r="D102" s="83"/>
      <c r="E102" s="83"/>
      <c r="F102" s="83"/>
      <c r="G102" s="83"/>
      <c r="H102" s="83"/>
      <c r="I102" s="58">
        <v>629</v>
      </c>
      <c r="J102" s="58">
        <v>723</v>
      </c>
      <c r="K102" s="58">
        <v>160</v>
      </c>
      <c r="L102" s="58">
        <v>853</v>
      </c>
      <c r="M102" s="58">
        <v>982</v>
      </c>
      <c r="N102" s="58">
        <v>148</v>
      </c>
      <c r="O102" s="58">
        <v>383</v>
      </c>
      <c r="P102" s="58">
        <v>235</v>
      </c>
      <c r="Q102" s="58">
        <v>340</v>
      </c>
      <c r="R102" s="57"/>
    </row>
    <row r="103" spans="1:19" ht="12.75" customHeight="1" x14ac:dyDescent="0.25">
      <c r="A103" s="50">
        <v>48</v>
      </c>
      <c r="B103" s="56">
        <v>24</v>
      </c>
      <c r="C103" s="79" t="s">
        <v>321</v>
      </c>
      <c r="D103" s="79"/>
      <c r="E103" s="79"/>
      <c r="F103" s="47" t="s">
        <v>322</v>
      </c>
      <c r="G103" s="80">
        <v>9294</v>
      </c>
      <c r="H103" s="80"/>
      <c r="I103" s="56">
        <v>247</v>
      </c>
      <c r="J103" s="56">
        <v>235</v>
      </c>
      <c r="K103" s="56">
        <v>469</v>
      </c>
      <c r="L103" s="56">
        <v>526</v>
      </c>
      <c r="M103" s="56">
        <v>528</v>
      </c>
      <c r="N103" s="56">
        <v>198</v>
      </c>
      <c r="O103" s="56">
        <v>687</v>
      </c>
      <c r="P103" s="56">
        <v>377</v>
      </c>
      <c r="Q103" s="56">
        <v>897</v>
      </c>
      <c r="R103" s="56">
        <v>309</v>
      </c>
    </row>
    <row r="104" spans="1:19" x14ac:dyDescent="0.25">
      <c r="A104" s="83"/>
      <c r="B104" s="83"/>
      <c r="C104" s="83"/>
      <c r="D104" s="83"/>
      <c r="E104" s="83"/>
      <c r="F104" s="83"/>
      <c r="G104" s="83"/>
      <c r="H104" s="83"/>
      <c r="I104" s="58">
        <v>136</v>
      </c>
      <c r="J104" s="58">
        <v>617</v>
      </c>
      <c r="K104" s="58">
        <v>964</v>
      </c>
      <c r="L104" s="58">
        <v>346</v>
      </c>
      <c r="M104" s="58">
        <v>259</v>
      </c>
      <c r="N104" s="58">
        <v>709</v>
      </c>
      <c r="O104" s="58">
        <v>321</v>
      </c>
      <c r="P104" s="58">
        <v>659</v>
      </c>
      <c r="Q104" s="58">
        <v>810</v>
      </c>
      <c r="R104" s="57"/>
    </row>
    <row r="105" spans="1:19" ht="12.75" customHeight="1" x14ac:dyDescent="0.25">
      <c r="A105" s="50">
        <v>49</v>
      </c>
      <c r="B105" s="56">
        <v>78</v>
      </c>
      <c r="C105" s="79" t="s">
        <v>323</v>
      </c>
      <c r="D105" s="79"/>
      <c r="E105" s="79"/>
      <c r="F105" s="47" t="s">
        <v>32</v>
      </c>
      <c r="G105" s="80">
        <v>9190</v>
      </c>
      <c r="H105" s="80"/>
      <c r="I105" s="56">
        <v>444</v>
      </c>
      <c r="J105" s="56">
        <v>198</v>
      </c>
      <c r="K105" s="56">
        <v>835</v>
      </c>
      <c r="L105" s="56">
        <v>760</v>
      </c>
      <c r="M105" s="56">
        <v>420</v>
      </c>
      <c r="N105" s="56">
        <v>309</v>
      </c>
      <c r="O105" s="56">
        <v>1000</v>
      </c>
      <c r="P105" s="56">
        <v>111</v>
      </c>
      <c r="Q105" s="56">
        <v>752</v>
      </c>
      <c r="R105" s="56">
        <v>723</v>
      </c>
    </row>
    <row r="106" spans="1:19" x14ac:dyDescent="0.25">
      <c r="A106" s="83"/>
      <c r="B106" s="83"/>
      <c r="C106" s="83"/>
      <c r="D106" s="83"/>
      <c r="E106" s="83"/>
      <c r="F106" s="83"/>
      <c r="G106" s="83"/>
      <c r="H106" s="83"/>
      <c r="I106" s="58">
        <v>395</v>
      </c>
      <c r="J106" s="58">
        <v>964</v>
      </c>
      <c r="K106" s="58">
        <v>160</v>
      </c>
      <c r="L106" s="58">
        <v>309</v>
      </c>
      <c r="M106" s="58">
        <v>148</v>
      </c>
      <c r="N106" s="58">
        <v>222</v>
      </c>
      <c r="O106" s="58">
        <v>656</v>
      </c>
      <c r="P106" s="58">
        <v>333</v>
      </c>
      <c r="Q106" s="58">
        <v>451</v>
      </c>
      <c r="R106" s="57"/>
    </row>
    <row r="107" spans="1:19" ht="12.75" customHeight="1" x14ac:dyDescent="0.25">
      <c r="A107" s="50">
        <v>50</v>
      </c>
      <c r="B107" s="56">
        <v>16</v>
      </c>
      <c r="C107" s="79" t="s">
        <v>324</v>
      </c>
      <c r="D107" s="79"/>
      <c r="E107" s="79"/>
      <c r="F107" s="47" t="s">
        <v>179</v>
      </c>
      <c r="G107" s="80">
        <v>9134</v>
      </c>
      <c r="H107" s="80"/>
      <c r="I107" s="56">
        <v>86</v>
      </c>
      <c r="J107" s="56">
        <v>148</v>
      </c>
      <c r="K107" s="56">
        <v>537</v>
      </c>
      <c r="L107" s="56">
        <v>544</v>
      </c>
      <c r="M107" s="56">
        <v>741</v>
      </c>
      <c r="N107" s="56">
        <v>25</v>
      </c>
      <c r="O107" s="56">
        <v>407</v>
      </c>
      <c r="P107" s="56">
        <v>873</v>
      </c>
      <c r="Q107" s="56">
        <v>309</v>
      </c>
      <c r="R107" s="56">
        <v>395</v>
      </c>
    </row>
    <row r="108" spans="1:19" x14ac:dyDescent="0.25">
      <c r="A108" s="83"/>
      <c r="B108" s="83"/>
      <c r="C108" s="83"/>
      <c r="D108" s="83"/>
      <c r="E108" s="83"/>
      <c r="F108" s="83"/>
      <c r="G108" s="83"/>
      <c r="H108" s="83"/>
      <c r="I108" s="58">
        <v>136</v>
      </c>
      <c r="J108" s="58">
        <v>928</v>
      </c>
      <c r="K108" s="58">
        <v>631</v>
      </c>
      <c r="L108" s="58">
        <v>969</v>
      </c>
      <c r="M108" s="58">
        <v>309</v>
      </c>
      <c r="N108" s="58">
        <v>898</v>
      </c>
      <c r="O108" s="58">
        <v>717</v>
      </c>
      <c r="P108" s="58">
        <v>444</v>
      </c>
      <c r="Q108" s="58">
        <v>37</v>
      </c>
      <c r="R108" s="57"/>
    </row>
    <row r="109" spans="1:19" s="46" customFormat="1" ht="12.75" customHeight="1" x14ac:dyDescent="0.25">
      <c r="A109" s="67">
        <v>51</v>
      </c>
      <c r="B109" s="68">
        <v>23</v>
      </c>
      <c r="C109" s="93" t="s">
        <v>325</v>
      </c>
      <c r="D109" s="93"/>
      <c r="E109" s="93"/>
      <c r="F109" s="69" t="s">
        <v>1</v>
      </c>
      <c r="G109" s="94">
        <v>9133</v>
      </c>
      <c r="H109" s="94"/>
      <c r="I109" s="68">
        <v>111</v>
      </c>
      <c r="J109" s="68">
        <v>99</v>
      </c>
      <c r="K109" s="68">
        <v>31</v>
      </c>
      <c r="L109" s="68">
        <v>481</v>
      </c>
      <c r="M109" s="68">
        <v>839</v>
      </c>
      <c r="N109" s="68">
        <v>481</v>
      </c>
      <c r="O109" s="68">
        <v>725</v>
      </c>
      <c r="P109" s="68">
        <v>950</v>
      </c>
      <c r="Q109" s="68">
        <v>913</v>
      </c>
      <c r="R109" s="68">
        <v>407</v>
      </c>
      <c r="S109" s="46">
        <f>G109/$S$3</f>
        <v>480.68421052631578</v>
      </c>
    </row>
    <row r="110" spans="1:19" x14ac:dyDescent="0.25">
      <c r="A110" s="83"/>
      <c r="B110" s="83"/>
      <c r="C110" s="83"/>
      <c r="D110" s="83"/>
      <c r="E110" s="83"/>
      <c r="F110" s="83"/>
      <c r="G110" s="83"/>
      <c r="H110" s="83"/>
      <c r="I110" s="58">
        <v>801</v>
      </c>
      <c r="J110" s="58">
        <v>383</v>
      </c>
      <c r="K110" s="58">
        <v>930</v>
      </c>
      <c r="L110" s="58">
        <v>599</v>
      </c>
      <c r="M110" s="58">
        <v>358</v>
      </c>
      <c r="N110" s="58">
        <v>377</v>
      </c>
      <c r="O110" s="58">
        <v>43</v>
      </c>
      <c r="P110" s="58">
        <v>457</v>
      </c>
      <c r="Q110" s="58">
        <v>148</v>
      </c>
      <c r="R110" s="57"/>
    </row>
    <row r="111" spans="1:19" ht="12.75" customHeight="1" x14ac:dyDescent="0.25">
      <c r="A111" s="50">
        <v>52</v>
      </c>
      <c r="B111" s="56">
        <v>47</v>
      </c>
      <c r="C111" s="79" t="s">
        <v>326</v>
      </c>
      <c r="D111" s="79"/>
      <c r="E111" s="79"/>
      <c r="F111" s="47" t="s">
        <v>221</v>
      </c>
      <c r="G111" s="80">
        <v>9077</v>
      </c>
      <c r="H111" s="80"/>
      <c r="I111" s="56">
        <v>494</v>
      </c>
      <c r="J111" s="56">
        <v>346</v>
      </c>
      <c r="K111" s="56">
        <v>333</v>
      </c>
      <c r="L111" s="56">
        <v>111</v>
      </c>
      <c r="M111" s="56">
        <v>370</v>
      </c>
      <c r="N111" s="56">
        <v>148</v>
      </c>
      <c r="O111" s="56">
        <v>894</v>
      </c>
      <c r="P111" s="56">
        <v>222</v>
      </c>
      <c r="Q111" s="56">
        <v>666</v>
      </c>
      <c r="R111" s="56">
        <v>944</v>
      </c>
    </row>
    <row r="112" spans="1:19" x14ac:dyDescent="0.25">
      <c r="A112" s="83"/>
      <c r="B112" s="83"/>
      <c r="C112" s="83"/>
      <c r="D112" s="83"/>
      <c r="E112" s="83"/>
      <c r="F112" s="83"/>
      <c r="G112" s="83"/>
      <c r="H112" s="83"/>
      <c r="I112" s="58">
        <v>136</v>
      </c>
      <c r="J112" s="58">
        <v>902</v>
      </c>
      <c r="K112" s="58">
        <v>547</v>
      </c>
      <c r="L112" s="58">
        <v>179</v>
      </c>
      <c r="M112" s="58">
        <v>744</v>
      </c>
      <c r="N112" s="58">
        <v>786</v>
      </c>
      <c r="O112" s="58">
        <v>43</v>
      </c>
      <c r="P112" s="58">
        <v>652</v>
      </c>
      <c r="Q112" s="58">
        <v>560</v>
      </c>
      <c r="R112" s="57"/>
    </row>
    <row r="113" spans="1:18" ht="12.75" customHeight="1" x14ac:dyDescent="0.25">
      <c r="A113" s="50">
        <v>53</v>
      </c>
      <c r="B113" s="56">
        <v>9</v>
      </c>
      <c r="C113" s="79" t="s">
        <v>327</v>
      </c>
      <c r="D113" s="79"/>
      <c r="E113" s="79"/>
      <c r="F113" s="47" t="s">
        <v>57</v>
      </c>
      <c r="G113" s="80">
        <v>8715</v>
      </c>
      <c r="H113" s="80"/>
      <c r="I113" s="56">
        <v>758</v>
      </c>
      <c r="J113" s="56">
        <v>599</v>
      </c>
      <c r="K113" s="56">
        <v>31</v>
      </c>
      <c r="L113" s="56">
        <v>596</v>
      </c>
      <c r="M113" s="56">
        <v>591</v>
      </c>
      <c r="N113" s="56">
        <v>856</v>
      </c>
      <c r="O113" s="56">
        <v>296</v>
      </c>
      <c r="P113" s="56">
        <v>912</v>
      </c>
      <c r="Q113" s="56">
        <v>763</v>
      </c>
      <c r="R113" s="56">
        <v>683</v>
      </c>
    </row>
    <row r="114" spans="1:18" x14ac:dyDescent="0.25">
      <c r="A114" s="83"/>
      <c r="B114" s="83"/>
      <c r="C114" s="83"/>
      <c r="D114" s="83"/>
      <c r="E114" s="83"/>
      <c r="F114" s="83"/>
      <c r="G114" s="83"/>
      <c r="H114" s="83"/>
      <c r="I114" s="58">
        <v>136</v>
      </c>
      <c r="J114" s="58">
        <v>494</v>
      </c>
      <c r="K114" s="58">
        <v>160</v>
      </c>
      <c r="L114" s="58">
        <v>37</v>
      </c>
      <c r="M114" s="58">
        <v>136</v>
      </c>
      <c r="N114" s="58">
        <v>438</v>
      </c>
      <c r="O114" s="58">
        <v>710</v>
      </c>
      <c r="P114" s="58">
        <v>309</v>
      </c>
      <c r="Q114" s="58">
        <v>210</v>
      </c>
      <c r="R114" s="57"/>
    </row>
    <row r="115" spans="1:18" ht="12.75" customHeight="1" x14ac:dyDescent="0.25">
      <c r="A115" s="50">
        <v>54</v>
      </c>
      <c r="B115" s="56">
        <v>14</v>
      </c>
      <c r="C115" s="79" t="s">
        <v>328</v>
      </c>
      <c r="D115" s="79"/>
      <c r="E115" s="79"/>
      <c r="F115" s="47" t="s">
        <v>24</v>
      </c>
      <c r="G115" s="80">
        <v>8683</v>
      </c>
      <c r="H115" s="80"/>
      <c r="I115" s="56">
        <v>587</v>
      </c>
      <c r="J115" s="56">
        <v>296</v>
      </c>
      <c r="K115" s="56">
        <v>296</v>
      </c>
      <c r="L115" s="56">
        <v>173</v>
      </c>
      <c r="M115" s="56">
        <v>247</v>
      </c>
      <c r="N115" s="56">
        <v>333</v>
      </c>
      <c r="O115" s="56">
        <v>623</v>
      </c>
      <c r="P115" s="56">
        <v>210</v>
      </c>
      <c r="Q115" s="56">
        <v>717</v>
      </c>
      <c r="R115" s="56">
        <v>616</v>
      </c>
    </row>
    <row r="116" spans="1:18" x14ac:dyDescent="0.25">
      <c r="A116" s="83"/>
      <c r="B116" s="83"/>
      <c r="C116" s="83"/>
      <c r="D116" s="83"/>
      <c r="E116" s="83"/>
      <c r="F116" s="83"/>
      <c r="G116" s="83"/>
      <c r="H116" s="83"/>
      <c r="I116" s="58">
        <v>296</v>
      </c>
      <c r="J116" s="58">
        <v>179</v>
      </c>
      <c r="K116" s="58">
        <v>160</v>
      </c>
      <c r="L116" s="58">
        <v>950</v>
      </c>
      <c r="M116" s="58">
        <v>1000</v>
      </c>
      <c r="N116" s="58">
        <v>768</v>
      </c>
      <c r="O116" s="58">
        <v>457</v>
      </c>
      <c r="P116" s="58">
        <v>37</v>
      </c>
      <c r="Q116" s="58">
        <v>738</v>
      </c>
      <c r="R116" s="57"/>
    </row>
    <row r="117" spans="1:18" ht="12.75" customHeight="1" x14ac:dyDescent="0.25">
      <c r="A117" s="50">
        <v>55</v>
      </c>
      <c r="B117" s="56">
        <v>15</v>
      </c>
      <c r="C117" s="79" t="s">
        <v>329</v>
      </c>
      <c r="D117" s="79"/>
      <c r="E117" s="79"/>
      <c r="F117" s="47" t="s">
        <v>24</v>
      </c>
      <c r="G117" s="80">
        <v>8406</v>
      </c>
      <c r="H117" s="80"/>
      <c r="I117" s="56">
        <v>999</v>
      </c>
      <c r="J117" s="56">
        <v>605</v>
      </c>
      <c r="K117" s="56">
        <v>222</v>
      </c>
      <c r="L117" s="56">
        <v>247</v>
      </c>
      <c r="M117" s="56">
        <v>111</v>
      </c>
      <c r="N117" s="56">
        <v>25</v>
      </c>
      <c r="O117" s="56">
        <v>198</v>
      </c>
      <c r="P117" s="56">
        <v>481</v>
      </c>
      <c r="Q117" s="56">
        <v>624</v>
      </c>
      <c r="R117" s="56">
        <v>420</v>
      </c>
    </row>
    <row r="118" spans="1:18" x14ac:dyDescent="0.25">
      <c r="A118" s="83"/>
      <c r="B118" s="83"/>
      <c r="C118" s="83"/>
      <c r="D118" s="83"/>
      <c r="E118" s="83"/>
      <c r="F118" s="83"/>
      <c r="G118" s="83"/>
      <c r="H118" s="83"/>
      <c r="I118" s="58">
        <v>321</v>
      </c>
      <c r="J118" s="58">
        <v>407</v>
      </c>
      <c r="K118" s="58">
        <v>160</v>
      </c>
      <c r="L118" s="58">
        <v>981</v>
      </c>
      <c r="M118" s="58">
        <v>1000</v>
      </c>
      <c r="N118" s="58">
        <v>506</v>
      </c>
      <c r="O118" s="58">
        <v>247</v>
      </c>
      <c r="P118" s="58">
        <v>383</v>
      </c>
      <c r="Q118" s="58">
        <v>469</v>
      </c>
      <c r="R118" s="57"/>
    </row>
    <row r="119" spans="1:18" ht="12.75" customHeight="1" x14ac:dyDescent="0.25">
      <c r="A119" s="50">
        <v>56</v>
      </c>
      <c r="B119" s="56">
        <v>30</v>
      </c>
      <c r="C119" s="79" t="s">
        <v>330</v>
      </c>
      <c r="D119" s="79"/>
      <c r="E119" s="79"/>
      <c r="F119" s="47" t="s">
        <v>107</v>
      </c>
      <c r="G119" s="80">
        <v>8017</v>
      </c>
      <c r="H119" s="80"/>
      <c r="I119" s="56">
        <v>973</v>
      </c>
      <c r="J119" s="56">
        <v>638</v>
      </c>
      <c r="K119" s="56">
        <v>712</v>
      </c>
      <c r="L119" s="56">
        <v>0</v>
      </c>
      <c r="M119" s="56">
        <v>526</v>
      </c>
      <c r="N119" s="56">
        <v>346</v>
      </c>
      <c r="O119" s="56">
        <v>123</v>
      </c>
      <c r="P119" s="56">
        <v>-89</v>
      </c>
      <c r="Q119" s="56">
        <v>688</v>
      </c>
      <c r="R119" s="56">
        <v>533</v>
      </c>
    </row>
    <row r="120" spans="1:18" x14ac:dyDescent="0.25">
      <c r="A120" s="83"/>
      <c r="B120" s="83"/>
      <c r="C120" s="83"/>
      <c r="D120" s="83"/>
      <c r="E120" s="83"/>
      <c r="F120" s="83"/>
      <c r="G120" s="83"/>
      <c r="H120" s="83"/>
      <c r="I120" s="58">
        <v>951</v>
      </c>
      <c r="J120" s="58">
        <v>74</v>
      </c>
      <c r="K120" s="58">
        <v>160</v>
      </c>
      <c r="L120" s="58">
        <v>801</v>
      </c>
      <c r="M120" s="58">
        <v>506</v>
      </c>
      <c r="N120" s="58">
        <v>210</v>
      </c>
      <c r="O120" s="58">
        <v>178</v>
      </c>
      <c r="P120" s="58">
        <v>675</v>
      </c>
      <c r="Q120" s="58">
        <v>12</v>
      </c>
      <c r="R120" s="57"/>
    </row>
    <row r="121" spans="1:18" ht="12.75" customHeight="1" x14ac:dyDescent="0.25">
      <c r="A121" s="50">
        <v>57</v>
      </c>
      <c r="B121" s="56">
        <v>59</v>
      </c>
      <c r="C121" s="79" t="s">
        <v>331</v>
      </c>
      <c r="D121" s="79"/>
      <c r="E121" s="79"/>
      <c r="F121" s="47" t="s">
        <v>72</v>
      </c>
      <c r="G121" s="80">
        <v>7982</v>
      </c>
      <c r="H121" s="80"/>
      <c r="I121" s="56">
        <v>333</v>
      </c>
      <c r="J121" s="56">
        <v>680</v>
      </c>
      <c r="K121" s="56">
        <v>784</v>
      </c>
      <c r="L121" s="56">
        <v>229</v>
      </c>
      <c r="M121" s="56">
        <v>235</v>
      </c>
      <c r="N121" s="56">
        <v>173</v>
      </c>
      <c r="O121" s="56">
        <v>62</v>
      </c>
      <c r="P121" s="56">
        <v>775</v>
      </c>
      <c r="Q121" s="56">
        <v>657</v>
      </c>
      <c r="R121" s="56">
        <v>333</v>
      </c>
    </row>
    <row r="122" spans="1:18" x14ac:dyDescent="0.25">
      <c r="A122" s="83"/>
      <c r="B122" s="83"/>
      <c r="C122" s="83"/>
      <c r="D122" s="83"/>
      <c r="E122" s="83"/>
      <c r="F122" s="83"/>
      <c r="G122" s="83"/>
      <c r="H122" s="83"/>
      <c r="I122" s="58">
        <v>431</v>
      </c>
      <c r="J122" s="58">
        <v>370</v>
      </c>
      <c r="K122" s="58">
        <v>898</v>
      </c>
      <c r="L122" s="58">
        <v>981</v>
      </c>
      <c r="M122" s="58">
        <v>12</v>
      </c>
      <c r="N122" s="58">
        <v>259</v>
      </c>
      <c r="O122" s="58">
        <v>596</v>
      </c>
      <c r="P122" s="58">
        <v>247</v>
      </c>
      <c r="Q122" s="58">
        <v>-73</v>
      </c>
      <c r="R122" s="57"/>
    </row>
    <row r="123" spans="1:18" ht="12.75" customHeight="1" x14ac:dyDescent="0.25">
      <c r="A123" s="50">
        <v>58</v>
      </c>
      <c r="B123" s="56">
        <v>28</v>
      </c>
      <c r="C123" s="79" t="s">
        <v>332</v>
      </c>
      <c r="D123" s="79"/>
      <c r="E123" s="79"/>
      <c r="F123" s="47" t="s">
        <v>107</v>
      </c>
      <c r="G123" s="80">
        <v>7844</v>
      </c>
      <c r="H123" s="80"/>
      <c r="I123" s="56">
        <v>582</v>
      </c>
      <c r="J123" s="56">
        <v>514</v>
      </c>
      <c r="K123" s="56">
        <v>619</v>
      </c>
      <c r="L123" s="56">
        <v>395</v>
      </c>
      <c r="M123" s="56">
        <v>549</v>
      </c>
      <c r="N123" s="56">
        <v>345</v>
      </c>
      <c r="O123" s="56">
        <v>136</v>
      </c>
      <c r="P123" s="56">
        <v>377</v>
      </c>
      <c r="Q123" s="56">
        <v>681</v>
      </c>
      <c r="R123" s="56">
        <v>198</v>
      </c>
    </row>
    <row r="124" spans="1:18" x14ac:dyDescent="0.25">
      <c r="A124" s="83"/>
      <c r="B124" s="83"/>
      <c r="C124" s="83"/>
      <c r="D124" s="83"/>
      <c r="E124" s="83"/>
      <c r="F124" s="83"/>
      <c r="G124" s="83"/>
      <c r="H124" s="83"/>
      <c r="I124" s="58">
        <v>786</v>
      </c>
      <c r="J124" s="58">
        <v>198</v>
      </c>
      <c r="K124" s="58">
        <v>444</v>
      </c>
      <c r="L124" s="58">
        <v>438</v>
      </c>
      <c r="M124" s="58">
        <v>835</v>
      </c>
      <c r="N124" s="58">
        <v>74</v>
      </c>
      <c r="O124" s="58">
        <v>43</v>
      </c>
      <c r="P124" s="58">
        <v>432</v>
      </c>
      <c r="Q124" s="58">
        <v>198</v>
      </c>
      <c r="R124" s="57"/>
    </row>
    <row r="125" spans="1:18" ht="12.75" customHeight="1" x14ac:dyDescent="0.25">
      <c r="A125" s="50">
        <v>59</v>
      </c>
      <c r="B125" s="56">
        <v>45</v>
      </c>
      <c r="C125" s="79" t="s">
        <v>333</v>
      </c>
      <c r="D125" s="79"/>
      <c r="E125" s="79"/>
      <c r="F125" s="47" t="s">
        <v>221</v>
      </c>
      <c r="G125" s="80">
        <v>7757</v>
      </c>
      <c r="H125" s="80"/>
      <c r="I125" s="56">
        <v>173</v>
      </c>
      <c r="J125" s="56">
        <v>160</v>
      </c>
      <c r="K125" s="56">
        <v>259</v>
      </c>
      <c r="L125" s="56">
        <v>123</v>
      </c>
      <c r="M125" s="56">
        <v>284</v>
      </c>
      <c r="N125" s="56">
        <v>321</v>
      </c>
      <c r="O125" s="56">
        <v>364</v>
      </c>
      <c r="P125" s="56">
        <v>980</v>
      </c>
      <c r="Q125" s="56">
        <v>933</v>
      </c>
      <c r="R125" s="56">
        <v>997</v>
      </c>
    </row>
    <row r="126" spans="1:18" x14ac:dyDescent="0.25">
      <c r="A126" s="83"/>
      <c r="B126" s="83"/>
      <c r="C126" s="83"/>
      <c r="D126" s="83"/>
      <c r="E126" s="83"/>
      <c r="F126" s="83"/>
      <c r="G126" s="83"/>
      <c r="H126" s="83"/>
      <c r="I126" s="58">
        <v>444</v>
      </c>
      <c r="J126" s="58">
        <v>49</v>
      </c>
      <c r="K126" s="58">
        <v>160</v>
      </c>
      <c r="L126" s="58">
        <v>358</v>
      </c>
      <c r="M126" s="58">
        <v>111</v>
      </c>
      <c r="N126" s="58">
        <v>309</v>
      </c>
      <c r="O126" s="58">
        <v>584</v>
      </c>
      <c r="P126" s="58">
        <v>741</v>
      </c>
      <c r="Q126" s="58">
        <v>407</v>
      </c>
      <c r="R126" s="57"/>
    </row>
    <row r="127" spans="1:18" ht="12.75" customHeight="1" x14ac:dyDescent="0.25">
      <c r="A127" s="50">
        <v>60</v>
      </c>
      <c r="B127" s="56">
        <v>72</v>
      </c>
      <c r="C127" s="79" t="s">
        <v>334</v>
      </c>
      <c r="D127" s="79"/>
      <c r="E127" s="79"/>
      <c r="F127" s="47" t="s">
        <v>116</v>
      </c>
      <c r="G127" s="80">
        <v>7745</v>
      </c>
      <c r="H127" s="80"/>
      <c r="I127" s="56">
        <v>98</v>
      </c>
      <c r="J127" s="56">
        <v>222</v>
      </c>
      <c r="K127" s="56">
        <v>420</v>
      </c>
      <c r="L127" s="56">
        <v>185</v>
      </c>
      <c r="M127" s="56">
        <v>539</v>
      </c>
      <c r="N127" s="56">
        <v>99</v>
      </c>
      <c r="O127" s="56">
        <v>25</v>
      </c>
      <c r="P127" s="56">
        <v>881</v>
      </c>
      <c r="Q127" s="56">
        <v>821</v>
      </c>
      <c r="R127" s="56">
        <v>185</v>
      </c>
    </row>
    <row r="128" spans="1:18" x14ac:dyDescent="0.25">
      <c r="A128" s="83"/>
      <c r="B128" s="83"/>
      <c r="C128" s="83"/>
      <c r="D128" s="83"/>
      <c r="E128" s="83"/>
      <c r="F128" s="83"/>
      <c r="G128" s="83"/>
      <c r="H128" s="83"/>
      <c r="I128" s="58">
        <v>586</v>
      </c>
      <c r="J128" s="58">
        <v>856</v>
      </c>
      <c r="K128" s="58">
        <v>752</v>
      </c>
      <c r="L128" s="58">
        <v>863</v>
      </c>
      <c r="M128" s="58">
        <v>481</v>
      </c>
      <c r="N128" s="58">
        <v>160</v>
      </c>
      <c r="O128" s="58">
        <v>444</v>
      </c>
      <c r="P128" s="58">
        <v>48</v>
      </c>
      <c r="Q128" s="58">
        <v>80</v>
      </c>
      <c r="R128" s="57"/>
    </row>
    <row r="129" spans="1:19" ht="12.75" customHeight="1" x14ac:dyDescent="0.25">
      <c r="A129" s="50">
        <v>61</v>
      </c>
      <c r="B129" s="56">
        <v>46</v>
      </c>
      <c r="C129" s="79" t="s">
        <v>335</v>
      </c>
      <c r="D129" s="79"/>
      <c r="E129" s="79"/>
      <c r="F129" s="47" t="s">
        <v>221</v>
      </c>
      <c r="G129" s="80">
        <v>7739</v>
      </c>
      <c r="H129" s="80"/>
      <c r="I129" s="56">
        <v>123</v>
      </c>
      <c r="J129" s="56">
        <v>111</v>
      </c>
      <c r="K129" s="56">
        <v>432</v>
      </c>
      <c r="L129" s="56">
        <v>539</v>
      </c>
      <c r="M129" s="56">
        <v>346</v>
      </c>
      <c r="N129" s="56">
        <v>136</v>
      </c>
      <c r="O129" s="56">
        <v>778</v>
      </c>
      <c r="P129" s="56">
        <v>945</v>
      </c>
      <c r="Q129" s="56">
        <v>173</v>
      </c>
      <c r="R129" s="56">
        <v>160</v>
      </c>
    </row>
    <row r="130" spans="1:19" x14ac:dyDescent="0.25">
      <c r="A130" s="83"/>
      <c r="B130" s="83"/>
      <c r="C130" s="83"/>
      <c r="D130" s="83"/>
      <c r="E130" s="83"/>
      <c r="F130" s="83"/>
      <c r="G130" s="83"/>
      <c r="H130" s="83"/>
      <c r="I130" s="58">
        <v>136</v>
      </c>
      <c r="J130" s="58">
        <v>902</v>
      </c>
      <c r="K130" s="58">
        <v>554</v>
      </c>
      <c r="L130" s="58">
        <v>333</v>
      </c>
      <c r="M130" s="58">
        <v>340</v>
      </c>
      <c r="N130" s="58">
        <v>913</v>
      </c>
      <c r="O130" s="58">
        <v>657</v>
      </c>
      <c r="P130" s="58">
        <v>99</v>
      </c>
      <c r="Q130" s="58">
        <v>62</v>
      </c>
      <c r="R130" s="57"/>
    </row>
    <row r="131" spans="1:19" s="46" customFormat="1" ht="12.75" customHeight="1" x14ac:dyDescent="0.25">
      <c r="A131" s="67">
        <v>62</v>
      </c>
      <c r="B131" s="68">
        <v>22</v>
      </c>
      <c r="C131" s="93" t="s">
        <v>336</v>
      </c>
      <c r="D131" s="93"/>
      <c r="E131" s="93"/>
      <c r="F131" s="69" t="s">
        <v>1</v>
      </c>
      <c r="G131" s="94">
        <v>7701</v>
      </c>
      <c r="H131" s="94"/>
      <c r="I131" s="68">
        <v>192</v>
      </c>
      <c r="J131" s="68">
        <v>247</v>
      </c>
      <c r="K131" s="68">
        <v>650</v>
      </c>
      <c r="L131" s="68">
        <v>420</v>
      </c>
      <c r="M131" s="68">
        <v>99</v>
      </c>
      <c r="N131" s="68">
        <v>407</v>
      </c>
      <c r="O131" s="68">
        <v>432</v>
      </c>
      <c r="P131" s="68">
        <v>968</v>
      </c>
      <c r="Q131" s="68">
        <v>432</v>
      </c>
      <c r="R131" s="68">
        <v>136</v>
      </c>
      <c r="S131" s="46">
        <f>G131/$S$3</f>
        <v>405.31578947368422</v>
      </c>
    </row>
    <row r="132" spans="1:19" x14ac:dyDescent="0.25">
      <c r="A132" s="83"/>
      <c r="B132" s="83"/>
      <c r="C132" s="83"/>
      <c r="D132" s="83"/>
      <c r="E132" s="83"/>
      <c r="F132" s="83"/>
      <c r="G132" s="83"/>
      <c r="H132" s="83"/>
      <c r="I132" s="58">
        <v>136</v>
      </c>
      <c r="J132" s="58">
        <v>271</v>
      </c>
      <c r="K132" s="58">
        <v>469</v>
      </c>
      <c r="L132" s="58">
        <v>272</v>
      </c>
      <c r="M132" s="58">
        <v>524</v>
      </c>
      <c r="N132" s="58">
        <v>377</v>
      </c>
      <c r="O132" s="58">
        <v>289</v>
      </c>
      <c r="P132" s="58">
        <v>713</v>
      </c>
      <c r="Q132" s="58">
        <v>667</v>
      </c>
      <c r="R132" s="57"/>
    </row>
    <row r="133" spans="1:19" ht="12.75" customHeight="1" x14ac:dyDescent="0.25">
      <c r="A133" s="50">
        <v>63</v>
      </c>
      <c r="B133" s="56">
        <v>62</v>
      </c>
      <c r="C133" s="79" t="s">
        <v>337</v>
      </c>
      <c r="D133" s="79"/>
      <c r="E133" s="79"/>
      <c r="F133" s="47" t="s">
        <v>23</v>
      </c>
      <c r="G133" s="80">
        <v>7658</v>
      </c>
      <c r="H133" s="80"/>
      <c r="I133" s="56">
        <v>346</v>
      </c>
      <c r="J133" s="56">
        <v>551</v>
      </c>
      <c r="K133" s="56">
        <v>272</v>
      </c>
      <c r="L133" s="56">
        <v>533</v>
      </c>
      <c r="M133" s="56">
        <v>296</v>
      </c>
      <c r="N133" s="56">
        <v>86</v>
      </c>
      <c r="O133" s="56">
        <v>160</v>
      </c>
      <c r="P133" s="56">
        <v>494</v>
      </c>
      <c r="Q133" s="56">
        <v>383</v>
      </c>
      <c r="R133" s="56">
        <v>333</v>
      </c>
    </row>
    <row r="134" spans="1:19" x14ac:dyDescent="0.25">
      <c r="A134" s="83"/>
      <c r="B134" s="83"/>
      <c r="C134" s="83"/>
      <c r="D134" s="83"/>
      <c r="E134" s="83"/>
      <c r="F134" s="83"/>
      <c r="G134" s="83"/>
      <c r="H134" s="83"/>
      <c r="I134" s="58">
        <v>370</v>
      </c>
      <c r="J134" s="58">
        <v>786</v>
      </c>
      <c r="K134" s="58">
        <v>949</v>
      </c>
      <c r="L134" s="58">
        <v>179</v>
      </c>
      <c r="M134" s="58">
        <v>123</v>
      </c>
      <c r="N134" s="58">
        <v>198</v>
      </c>
      <c r="O134" s="58">
        <v>663</v>
      </c>
      <c r="P134" s="58">
        <v>49</v>
      </c>
      <c r="Q134" s="58">
        <v>887</v>
      </c>
      <c r="R134" s="57"/>
    </row>
    <row r="135" spans="1:19" ht="12.75" customHeight="1" x14ac:dyDescent="0.25">
      <c r="A135" s="50">
        <v>64</v>
      </c>
      <c r="B135" s="56">
        <v>11</v>
      </c>
      <c r="C135" s="79" t="s">
        <v>338</v>
      </c>
      <c r="D135" s="79"/>
      <c r="E135" s="79"/>
      <c r="F135" s="47" t="s">
        <v>57</v>
      </c>
      <c r="G135" s="80">
        <v>7554</v>
      </c>
      <c r="H135" s="80"/>
      <c r="I135" s="56">
        <v>469</v>
      </c>
      <c r="J135" s="56">
        <v>420</v>
      </c>
      <c r="K135" s="56">
        <v>185</v>
      </c>
      <c r="L135" s="56">
        <v>86</v>
      </c>
      <c r="M135" s="56">
        <v>762</v>
      </c>
      <c r="N135" s="56">
        <v>991</v>
      </c>
      <c r="O135" s="56">
        <v>747</v>
      </c>
      <c r="P135" s="56">
        <v>540</v>
      </c>
      <c r="Q135" s="56">
        <v>86</v>
      </c>
      <c r="R135" s="56">
        <v>86</v>
      </c>
    </row>
    <row r="136" spans="1:19" x14ac:dyDescent="0.25">
      <c r="A136" s="83"/>
      <c r="B136" s="83"/>
      <c r="C136" s="83"/>
      <c r="D136" s="83"/>
      <c r="E136" s="83"/>
      <c r="F136" s="83"/>
      <c r="G136" s="83"/>
      <c r="H136" s="83"/>
      <c r="I136" s="58">
        <v>407</v>
      </c>
      <c r="J136" s="58">
        <v>247</v>
      </c>
      <c r="K136" s="58">
        <v>420</v>
      </c>
      <c r="L136" s="58">
        <v>247</v>
      </c>
      <c r="M136" s="58">
        <v>74</v>
      </c>
      <c r="N136" s="58">
        <v>296</v>
      </c>
      <c r="O136" s="58">
        <v>0</v>
      </c>
      <c r="P136" s="58">
        <v>586</v>
      </c>
      <c r="Q136" s="58">
        <v>905</v>
      </c>
      <c r="R136" s="57"/>
    </row>
    <row r="137" spans="1:19" ht="12.75" customHeight="1" x14ac:dyDescent="0.25">
      <c r="A137" s="50">
        <v>65</v>
      </c>
      <c r="B137" s="56">
        <v>84</v>
      </c>
      <c r="C137" s="79" t="s">
        <v>339</v>
      </c>
      <c r="D137" s="79"/>
      <c r="E137" s="79"/>
      <c r="F137" s="47" t="s">
        <v>290</v>
      </c>
      <c r="G137" s="80">
        <v>7404</v>
      </c>
      <c r="H137" s="80"/>
      <c r="I137" s="56">
        <v>1000</v>
      </c>
      <c r="J137" s="56">
        <v>571</v>
      </c>
      <c r="K137" s="56">
        <v>407</v>
      </c>
      <c r="L137" s="56">
        <v>511</v>
      </c>
      <c r="M137" s="56">
        <v>25</v>
      </c>
      <c r="N137" s="56">
        <v>222</v>
      </c>
      <c r="O137" s="56">
        <v>173</v>
      </c>
      <c r="P137" s="56">
        <v>49</v>
      </c>
      <c r="Q137" s="56">
        <v>12</v>
      </c>
      <c r="R137" s="56">
        <v>296</v>
      </c>
    </row>
    <row r="138" spans="1:19" x14ac:dyDescent="0.25">
      <c r="A138" s="83"/>
      <c r="B138" s="83"/>
      <c r="C138" s="83"/>
      <c r="D138" s="83"/>
      <c r="E138" s="83"/>
      <c r="F138" s="83"/>
      <c r="G138" s="83"/>
      <c r="H138" s="83"/>
      <c r="I138" s="58">
        <v>980</v>
      </c>
      <c r="J138" s="58">
        <v>444</v>
      </c>
      <c r="K138" s="58">
        <v>407</v>
      </c>
      <c r="L138" s="58">
        <v>962</v>
      </c>
      <c r="M138" s="58">
        <v>963</v>
      </c>
      <c r="N138" s="58">
        <v>86</v>
      </c>
      <c r="O138" s="58">
        <v>111</v>
      </c>
      <c r="P138" s="58">
        <v>25</v>
      </c>
      <c r="Q138" s="58">
        <v>160</v>
      </c>
      <c r="R138" s="57"/>
    </row>
    <row r="139" spans="1:19" ht="12.75" customHeight="1" x14ac:dyDescent="0.25">
      <c r="A139" s="50">
        <v>66</v>
      </c>
      <c r="B139" s="56">
        <v>58</v>
      </c>
      <c r="C139" s="79" t="s">
        <v>340</v>
      </c>
      <c r="D139" s="79"/>
      <c r="E139" s="79"/>
      <c r="F139" s="47" t="s">
        <v>51</v>
      </c>
      <c r="G139" s="80">
        <v>7084</v>
      </c>
      <c r="H139" s="80"/>
      <c r="I139" s="56">
        <v>613</v>
      </c>
      <c r="J139" s="56">
        <v>675</v>
      </c>
      <c r="K139" s="56">
        <v>321</v>
      </c>
      <c r="L139" s="56">
        <v>259</v>
      </c>
      <c r="M139" s="56">
        <v>123</v>
      </c>
      <c r="N139" s="56">
        <v>745</v>
      </c>
      <c r="O139" s="56">
        <v>420</v>
      </c>
      <c r="P139" s="56">
        <v>148</v>
      </c>
      <c r="Q139" s="56">
        <v>569</v>
      </c>
      <c r="R139" s="56">
        <v>148</v>
      </c>
    </row>
    <row r="140" spans="1:19" x14ac:dyDescent="0.25">
      <c r="A140" s="83"/>
      <c r="B140" s="83"/>
      <c r="C140" s="83"/>
      <c r="D140" s="83"/>
      <c r="E140" s="83"/>
      <c r="F140" s="83"/>
      <c r="G140" s="83"/>
      <c r="H140" s="83"/>
      <c r="I140" s="58">
        <v>136</v>
      </c>
      <c r="J140" s="58">
        <v>469</v>
      </c>
      <c r="K140" s="58">
        <v>160</v>
      </c>
      <c r="L140" s="58">
        <v>123</v>
      </c>
      <c r="M140" s="58">
        <v>451</v>
      </c>
      <c r="N140" s="58">
        <v>782</v>
      </c>
      <c r="O140" s="58">
        <v>86</v>
      </c>
      <c r="P140" s="58">
        <v>136</v>
      </c>
      <c r="Q140" s="58">
        <v>720</v>
      </c>
      <c r="R140" s="57"/>
    </row>
    <row r="141" spans="1:19" ht="12.75" customHeight="1" x14ac:dyDescent="0.25">
      <c r="A141" s="50">
        <v>67</v>
      </c>
      <c r="B141" s="56">
        <v>51</v>
      </c>
      <c r="C141" s="79" t="s">
        <v>341</v>
      </c>
      <c r="D141" s="79"/>
      <c r="E141" s="79"/>
      <c r="F141" s="47" t="s">
        <v>342</v>
      </c>
      <c r="G141" s="80">
        <v>7022</v>
      </c>
      <c r="H141" s="80"/>
      <c r="I141" s="56">
        <v>481</v>
      </c>
      <c r="J141" s="56">
        <v>389</v>
      </c>
      <c r="K141" s="56">
        <v>395</v>
      </c>
      <c r="L141" s="56">
        <v>621</v>
      </c>
      <c r="M141" s="56">
        <v>136</v>
      </c>
      <c r="N141" s="56">
        <v>210</v>
      </c>
      <c r="O141" s="56">
        <v>25</v>
      </c>
      <c r="P141" s="56">
        <v>377</v>
      </c>
      <c r="Q141" s="56">
        <v>420</v>
      </c>
      <c r="R141" s="56">
        <v>712</v>
      </c>
    </row>
    <row r="142" spans="1:19" x14ac:dyDescent="0.25">
      <c r="A142" s="83"/>
      <c r="B142" s="83"/>
      <c r="C142" s="83"/>
      <c r="D142" s="83"/>
      <c r="E142" s="83"/>
      <c r="F142" s="83"/>
      <c r="G142" s="83"/>
      <c r="H142" s="83"/>
      <c r="I142" s="58">
        <v>506</v>
      </c>
      <c r="J142" s="58">
        <v>62</v>
      </c>
      <c r="K142" s="58">
        <v>947</v>
      </c>
      <c r="L142" s="58">
        <v>284</v>
      </c>
      <c r="M142" s="58">
        <v>216</v>
      </c>
      <c r="N142" s="58">
        <v>352</v>
      </c>
      <c r="O142" s="58">
        <v>432</v>
      </c>
      <c r="P142" s="58">
        <v>272</v>
      </c>
      <c r="Q142" s="58">
        <v>185</v>
      </c>
      <c r="R142" s="57"/>
    </row>
    <row r="143" spans="1:19" ht="12.75" customHeight="1" x14ac:dyDescent="0.25">
      <c r="A143" s="50">
        <v>68</v>
      </c>
      <c r="B143" s="56">
        <v>6</v>
      </c>
      <c r="C143" s="79" t="s">
        <v>343</v>
      </c>
      <c r="D143" s="79"/>
      <c r="E143" s="79"/>
      <c r="F143" s="47" t="s">
        <v>57</v>
      </c>
      <c r="G143" s="80">
        <v>6952</v>
      </c>
      <c r="H143" s="80"/>
      <c r="I143" s="56">
        <v>296</v>
      </c>
      <c r="J143" s="56">
        <v>272</v>
      </c>
      <c r="K143" s="56">
        <v>247</v>
      </c>
      <c r="L143" s="56">
        <v>340</v>
      </c>
      <c r="M143" s="56">
        <v>540</v>
      </c>
      <c r="N143" s="56">
        <v>383</v>
      </c>
      <c r="O143" s="56">
        <v>235</v>
      </c>
      <c r="P143" s="56">
        <v>123</v>
      </c>
      <c r="Q143" s="56">
        <v>99</v>
      </c>
      <c r="R143" s="56">
        <v>99</v>
      </c>
    </row>
    <row r="144" spans="1:19" x14ac:dyDescent="0.25">
      <c r="A144" s="83"/>
      <c r="B144" s="83"/>
      <c r="C144" s="83"/>
      <c r="D144" s="83"/>
      <c r="E144" s="83"/>
      <c r="F144" s="83"/>
      <c r="G144" s="83"/>
      <c r="H144" s="83"/>
      <c r="I144" s="58">
        <v>272</v>
      </c>
      <c r="J144" s="58">
        <v>945</v>
      </c>
      <c r="K144" s="58">
        <v>717</v>
      </c>
      <c r="L144" s="58">
        <v>469</v>
      </c>
      <c r="M144" s="58">
        <v>321</v>
      </c>
      <c r="N144" s="58">
        <v>92</v>
      </c>
      <c r="O144" s="58">
        <v>160</v>
      </c>
      <c r="P144" s="58">
        <v>854</v>
      </c>
      <c r="Q144" s="58">
        <v>488</v>
      </c>
      <c r="R144" s="57"/>
    </row>
    <row r="145" spans="1:18" ht="12.75" customHeight="1" x14ac:dyDescent="0.25">
      <c r="A145" s="50">
        <v>69</v>
      </c>
      <c r="B145" s="56">
        <v>18</v>
      </c>
      <c r="C145" s="79" t="s">
        <v>344</v>
      </c>
      <c r="D145" s="79"/>
      <c r="E145" s="79"/>
      <c r="F145" s="47" t="s">
        <v>179</v>
      </c>
      <c r="G145" s="80">
        <v>6822</v>
      </c>
      <c r="H145" s="80"/>
      <c r="I145" s="56">
        <v>49</v>
      </c>
      <c r="J145" s="56">
        <v>74</v>
      </c>
      <c r="K145" s="56">
        <v>572</v>
      </c>
      <c r="L145" s="56">
        <v>550</v>
      </c>
      <c r="M145" s="56">
        <v>49</v>
      </c>
      <c r="N145" s="56">
        <v>247</v>
      </c>
      <c r="O145" s="56">
        <v>99</v>
      </c>
      <c r="P145" s="56">
        <v>290</v>
      </c>
      <c r="Q145" s="56">
        <v>457</v>
      </c>
      <c r="R145" s="56">
        <v>940</v>
      </c>
    </row>
    <row r="146" spans="1:18" x14ac:dyDescent="0.25">
      <c r="A146" s="83"/>
      <c r="B146" s="83"/>
      <c r="C146" s="83"/>
      <c r="D146" s="83"/>
      <c r="E146" s="83"/>
      <c r="F146" s="83"/>
      <c r="G146" s="83"/>
      <c r="H146" s="83"/>
      <c r="I146" s="58">
        <v>136</v>
      </c>
      <c r="J146" s="58">
        <v>25</v>
      </c>
      <c r="K146" s="58">
        <v>321</v>
      </c>
      <c r="L146" s="58">
        <v>420</v>
      </c>
      <c r="M146" s="58">
        <v>389</v>
      </c>
      <c r="N146" s="58">
        <v>709</v>
      </c>
      <c r="O146" s="58">
        <v>198</v>
      </c>
      <c r="P146" s="58">
        <v>321</v>
      </c>
      <c r="Q146" s="58">
        <v>976</v>
      </c>
      <c r="R146" s="57"/>
    </row>
    <row r="147" spans="1:18" ht="12.75" customHeight="1" x14ac:dyDescent="0.25">
      <c r="A147" s="50">
        <v>70</v>
      </c>
      <c r="B147" s="56">
        <v>25</v>
      </c>
      <c r="C147" s="79" t="s">
        <v>345</v>
      </c>
      <c r="D147" s="79"/>
      <c r="E147" s="79"/>
      <c r="F147" s="47" t="s">
        <v>322</v>
      </c>
      <c r="G147" s="80">
        <v>6679</v>
      </c>
      <c r="H147" s="80"/>
      <c r="I147" s="56">
        <v>99</v>
      </c>
      <c r="J147" s="56">
        <v>136</v>
      </c>
      <c r="K147" s="56">
        <v>111</v>
      </c>
      <c r="L147" s="56">
        <v>571</v>
      </c>
      <c r="M147" s="56">
        <v>537</v>
      </c>
      <c r="N147" s="56">
        <v>395</v>
      </c>
      <c r="O147" s="56">
        <v>755</v>
      </c>
      <c r="P147" s="56">
        <v>62</v>
      </c>
      <c r="Q147" s="56">
        <v>198</v>
      </c>
      <c r="R147" s="56">
        <v>1000</v>
      </c>
    </row>
    <row r="148" spans="1:18" x14ac:dyDescent="0.25">
      <c r="A148" s="83"/>
      <c r="B148" s="83"/>
      <c r="C148" s="83"/>
      <c r="D148" s="83"/>
      <c r="E148" s="83"/>
      <c r="F148" s="83"/>
      <c r="G148" s="83"/>
      <c r="H148" s="83"/>
      <c r="I148" s="58">
        <v>136</v>
      </c>
      <c r="J148" s="58">
        <v>900</v>
      </c>
      <c r="K148" s="58">
        <v>160</v>
      </c>
      <c r="L148" s="58">
        <v>49</v>
      </c>
      <c r="M148" s="58">
        <v>173</v>
      </c>
      <c r="N148" s="58">
        <v>608</v>
      </c>
      <c r="O148" s="58">
        <v>259</v>
      </c>
      <c r="P148" s="58">
        <v>160</v>
      </c>
      <c r="Q148" s="58">
        <v>370</v>
      </c>
      <c r="R148" s="57"/>
    </row>
    <row r="149" spans="1:18" ht="12.75" customHeight="1" x14ac:dyDescent="0.25">
      <c r="A149" s="50">
        <v>71</v>
      </c>
      <c r="B149" s="56">
        <v>4</v>
      </c>
      <c r="C149" s="79" t="s">
        <v>346</v>
      </c>
      <c r="D149" s="79"/>
      <c r="E149" s="79"/>
      <c r="F149" s="47" t="s">
        <v>120</v>
      </c>
      <c r="G149" s="80">
        <v>6374</v>
      </c>
      <c r="H149" s="80"/>
      <c r="I149" s="56">
        <v>259</v>
      </c>
      <c r="J149" s="56">
        <v>358</v>
      </c>
      <c r="K149" s="56">
        <v>457</v>
      </c>
      <c r="L149" s="56">
        <v>136</v>
      </c>
      <c r="M149" s="56">
        <v>506</v>
      </c>
      <c r="N149" s="56">
        <v>259</v>
      </c>
      <c r="O149" s="56">
        <v>364</v>
      </c>
      <c r="P149" s="56">
        <v>198</v>
      </c>
      <c r="Q149" s="56">
        <v>62</v>
      </c>
      <c r="R149" s="56">
        <v>235</v>
      </c>
    </row>
    <row r="150" spans="1:18" x14ac:dyDescent="0.25">
      <c r="A150" s="83"/>
      <c r="B150" s="83"/>
      <c r="C150" s="83"/>
      <c r="D150" s="83"/>
      <c r="E150" s="83"/>
      <c r="F150" s="83"/>
      <c r="G150" s="83"/>
      <c r="H150" s="83"/>
      <c r="I150" s="58">
        <v>731</v>
      </c>
      <c r="J150" s="58">
        <v>358</v>
      </c>
      <c r="K150" s="58">
        <v>160</v>
      </c>
      <c r="L150" s="58">
        <v>210</v>
      </c>
      <c r="M150" s="58">
        <v>579</v>
      </c>
      <c r="N150" s="58">
        <v>352</v>
      </c>
      <c r="O150" s="58">
        <v>35</v>
      </c>
      <c r="P150" s="58">
        <v>407</v>
      </c>
      <c r="Q150" s="58">
        <v>708</v>
      </c>
      <c r="R150" s="57"/>
    </row>
    <row r="151" spans="1:18" ht="12.75" customHeight="1" x14ac:dyDescent="0.25">
      <c r="A151" s="50">
        <v>72</v>
      </c>
      <c r="B151" s="56">
        <v>37</v>
      </c>
      <c r="C151" s="79" t="s">
        <v>347</v>
      </c>
      <c r="D151" s="79"/>
      <c r="E151" s="79"/>
      <c r="F151" s="47" t="s">
        <v>22</v>
      </c>
      <c r="G151" s="80">
        <v>6328</v>
      </c>
      <c r="H151" s="80"/>
      <c r="I151" s="56">
        <v>210</v>
      </c>
      <c r="J151" s="56">
        <v>284</v>
      </c>
      <c r="K151" s="56">
        <v>309</v>
      </c>
      <c r="L151" s="56">
        <v>25</v>
      </c>
      <c r="M151" s="56">
        <v>511</v>
      </c>
      <c r="N151" s="56">
        <v>986</v>
      </c>
      <c r="O151" s="56">
        <v>111</v>
      </c>
      <c r="P151" s="56">
        <v>432</v>
      </c>
      <c r="Q151" s="56">
        <v>123</v>
      </c>
      <c r="R151" s="56">
        <v>738</v>
      </c>
    </row>
    <row r="152" spans="1:18" x14ac:dyDescent="0.25">
      <c r="A152" s="83"/>
      <c r="B152" s="83"/>
      <c r="C152" s="83"/>
      <c r="D152" s="83"/>
      <c r="E152" s="83"/>
      <c r="F152" s="83"/>
      <c r="G152" s="83"/>
      <c r="H152" s="83"/>
      <c r="I152" s="58">
        <v>136</v>
      </c>
      <c r="J152" s="58">
        <v>278</v>
      </c>
      <c r="K152" s="58">
        <v>538</v>
      </c>
      <c r="L152" s="58">
        <v>321</v>
      </c>
      <c r="M152" s="58">
        <v>340</v>
      </c>
      <c r="N152" s="58">
        <v>259</v>
      </c>
      <c r="O152" s="58">
        <v>136</v>
      </c>
      <c r="P152" s="58">
        <v>551</v>
      </c>
      <c r="Q152" s="58">
        <v>40</v>
      </c>
      <c r="R152" s="57"/>
    </row>
    <row r="153" spans="1:18" ht="12.75" customHeight="1" x14ac:dyDescent="0.25">
      <c r="A153" s="50">
        <v>73</v>
      </c>
      <c r="B153" s="56">
        <v>52</v>
      </c>
      <c r="C153" s="79" t="s">
        <v>348</v>
      </c>
      <c r="D153" s="79"/>
      <c r="E153" s="79"/>
      <c r="F153" s="47" t="s">
        <v>342</v>
      </c>
      <c r="G153" s="80">
        <v>6211</v>
      </c>
      <c r="H153" s="80"/>
      <c r="I153" s="56">
        <v>160</v>
      </c>
      <c r="J153" s="56">
        <v>86</v>
      </c>
      <c r="K153" s="56">
        <v>640</v>
      </c>
      <c r="L153" s="56">
        <v>99</v>
      </c>
      <c r="M153" s="56">
        <v>74</v>
      </c>
      <c r="N153" s="56">
        <v>134</v>
      </c>
      <c r="O153" s="56">
        <v>25</v>
      </c>
      <c r="P153" s="56">
        <v>377</v>
      </c>
      <c r="Q153" s="56">
        <v>296</v>
      </c>
      <c r="R153" s="56">
        <v>801</v>
      </c>
    </row>
    <row r="154" spans="1:18" x14ac:dyDescent="0.25">
      <c r="A154" s="83"/>
      <c r="B154" s="83"/>
      <c r="C154" s="83"/>
      <c r="D154" s="83"/>
      <c r="E154" s="83"/>
      <c r="F154" s="83"/>
      <c r="G154" s="83"/>
      <c r="H154" s="83"/>
      <c r="I154" s="58">
        <v>209</v>
      </c>
      <c r="J154" s="58">
        <v>333</v>
      </c>
      <c r="K154" s="58">
        <v>160</v>
      </c>
      <c r="L154" s="58">
        <v>549</v>
      </c>
      <c r="M154" s="58">
        <v>744</v>
      </c>
      <c r="N154" s="58">
        <v>457</v>
      </c>
      <c r="O154" s="58">
        <v>506</v>
      </c>
      <c r="P154" s="58">
        <v>481</v>
      </c>
      <c r="Q154" s="58">
        <v>80</v>
      </c>
      <c r="R154" s="57"/>
    </row>
    <row r="155" spans="1:18" ht="12.75" customHeight="1" x14ac:dyDescent="0.25">
      <c r="A155" s="50">
        <v>74</v>
      </c>
      <c r="B155" s="56">
        <v>49</v>
      </c>
      <c r="C155" s="79" t="s">
        <v>349</v>
      </c>
      <c r="D155" s="79"/>
      <c r="E155" s="79"/>
      <c r="F155" s="47" t="s">
        <v>350</v>
      </c>
      <c r="G155" s="80">
        <v>5591</v>
      </c>
      <c r="H155" s="80"/>
      <c r="I155" s="56">
        <v>555</v>
      </c>
      <c r="J155" s="56">
        <v>389</v>
      </c>
      <c r="K155" s="56">
        <v>444</v>
      </c>
      <c r="L155" s="56">
        <v>160</v>
      </c>
      <c r="M155" s="56">
        <v>259</v>
      </c>
      <c r="N155" s="56">
        <v>358</v>
      </c>
      <c r="O155" s="56">
        <v>284</v>
      </c>
      <c r="P155" s="56">
        <v>136</v>
      </c>
      <c r="Q155" s="56">
        <v>49</v>
      </c>
      <c r="R155" s="56">
        <v>222</v>
      </c>
    </row>
    <row r="156" spans="1:18" x14ac:dyDescent="0.25">
      <c r="A156" s="83"/>
      <c r="B156" s="83"/>
      <c r="C156" s="83"/>
      <c r="D156" s="83"/>
      <c r="E156" s="83"/>
      <c r="F156" s="83"/>
      <c r="G156" s="83"/>
      <c r="H156" s="83"/>
      <c r="I156" s="58">
        <v>395</v>
      </c>
      <c r="J156" s="58">
        <v>346</v>
      </c>
      <c r="K156" s="58">
        <v>395</v>
      </c>
      <c r="L156" s="58">
        <v>370</v>
      </c>
      <c r="M156" s="58">
        <v>49</v>
      </c>
      <c r="N156" s="58">
        <v>247</v>
      </c>
      <c r="O156" s="58">
        <v>73</v>
      </c>
      <c r="P156" s="58">
        <v>62</v>
      </c>
      <c r="Q156" s="58">
        <v>798</v>
      </c>
      <c r="R156" s="57"/>
    </row>
    <row r="157" spans="1:18" ht="12.75" customHeight="1" x14ac:dyDescent="0.25">
      <c r="A157" s="50">
        <v>75</v>
      </c>
      <c r="B157" s="56">
        <v>81</v>
      </c>
      <c r="C157" s="79" t="s">
        <v>351</v>
      </c>
      <c r="D157" s="79"/>
      <c r="E157" s="79"/>
      <c r="F157" s="47" t="s">
        <v>150</v>
      </c>
      <c r="G157" s="80">
        <v>5045</v>
      </c>
      <c r="H157" s="80"/>
      <c r="I157" s="56">
        <v>136</v>
      </c>
      <c r="J157" s="56">
        <v>835</v>
      </c>
      <c r="K157" s="56">
        <v>136</v>
      </c>
      <c r="L157" s="56">
        <v>12</v>
      </c>
      <c r="M157" s="56">
        <v>383</v>
      </c>
      <c r="N157" s="56">
        <v>49</v>
      </c>
      <c r="O157" s="56">
        <v>383</v>
      </c>
      <c r="P157" s="56">
        <v>74</v>
      </c>
      <c r="Q157" s="56">
        <v>148</v>
      </c>
      <c r="R157" s="56">
        <v>539</v>
      </c>
    </row>
    <row r="158" spans="1:18" x14ac:dyDescent="0.25">
      <c r="A158" s="83"/>
      <c r="B158" s="83"/>
      <c r="C158" s="83"/>
      <c r="D158" s="83"/>
      <c r="E158" s="83"/>
      <c r="F158" s="83"/>
      <c r="G158" s="83"/>
      <c r="H158" s="83"/>
      <c r="I158" s="58">
        <v>136</v>
      </c>
      <c r="J158" s="58">
        <v>111</v>
      </c>
      <c r="K158" s="58">
        <v>506</v>
      </c>
      <c r="L158" s="58">
        <v>235</v>
      </c>
      <c r="M158" s="58">
        <v>160</v>
      </c>
      <c r="N158" s="58">
        <v>272</v>
      </c>
      <c r="O158" s="58">
        <v>160</v>
      </c>
      <c r="P158" s="58">
        <v>74</v>
      </c>
      <c r="Q158" s="58">
        <v>696</v>
      </c>
      <c r="R158" s="57"/>
    </row>
    <row r="159" spans="1:18" ht="12.75" customHeight="1" x14ac:dyDescent="0.25">
      <c r="A159" s="50">
        <v>76</v>
      </c>
      <c r="B159" s="56">
        <v>48</v>
      </c>
      <c r="C159" s="79" t="s">
        <v>352</v>
      </c>
      <c r="D159" s="79"/>
      <c r="E159" s="79"/>
      <c r="F159" s="47" t="s">
        <v>350</v>
      </c>
      <c r="G159" s="80">
        <v>4237</v>
      </c>
      <c r="H159" s="80"/>
      <c r="I159" s="56">
        <v>19</v>
      </c>
      <c r="J159" s="56">
        <v>173</v>
      </c>
      <c r="K159" s="56">
        <v>358</v>
      </c>
      <c r="L159" s="56">
        <v>309</v>
      </c>
      <c r="M159" s="56">
        <v>160</v>
      </c>
      <c r="N159" s="56">
        <v>-64</v>
      </c>
      <c r="O159" s="56">
        <v>210</v>
      </c>
      <c r="P159" s="56">
        <v>-367</v>
      </c>
      <c r="Q159" s="56">
        <v>0</v>
      </c>
      <c r="R159" s="56">
        <v>517</v>
      </c>
    </row>
    <row r="160" spans="1:18" x14ac:dyDescent="0.25">
      <c r="A160" s="83"/>
      <c r="B160" s="83"/>
      <c r="C160" s="83"/>
      <c r="D160" s="83"/>
      <c r="E160" s="83"/>
      <c r="F160" s="83"/>
      <c r="G160" s="83"/>
      <c r="H160" s="83"/>
      <c r="I160" s="58">
        <v>457</v>
      </c>
      <c r="J160" s="58">
        <v>960</v>
      </c>
      <c r="K160" s="58">
        <v>383</v>
      </c>
      <c r="L160" s="58">
        <v>48</v>
      </c>
      <c r="M160" s="58">
        <v>25</v>
      </c>
      <c r="N160" s="58">
        <v>0</v>
      </c>
      <c r="O160" s="58">
        <v>43</v>
      </c>
      <c r="P160" s="58">
        <v>658</v>
      </c>
      <c r="Q160" s="58">
        <v>348</v>
      </c>
      <c r="R160" s="57"/>
    </row>
    <row r="161" spans="1:18" ht="12.75" customHeight="1" x14ac:dyDescent="0.25">
      <c r="A161" s="50">
        <v>77</v>
      </c>
      <c r="B161" s="56">
        <v>50</v>
      </c>
      <c r="C161" s="79" t="s">
        <v>353</v>
      </c>
      <c r="D161" s="79"/>
      <c r="E161" s="79"/>
      <c r="F161" s="47" t="s">
        <v>350</v>
      </c>
      <c r="G161" s="80">
        <v>4228</v>
      </c>
      <c r="H161" s="80"/>
      <c r="I161" s="56">
        <v>74</v>
      </c>
      <c r="J161" s="56">
        <v>37</v>
      </c>
      <c r="K161" s="56">
        <v>31</v>
      </c>
      <c r="L161" s="56">
        <v>62</v>
      </c>
      <c r="M161" s="56">
        <v>12</v>
      </c>
      <c r="N161" s="56">
        <v>111</v>
      </c>
      <c r="O161" s="56">
        <v>808</v>
      </c>
      <c r="P161" s="56">
        <v>420</v>
      </c>
      <c r="Q161" s="56">
        <v>135</v>
      </c>
      <c r="R161" s="56">
        <v>25</v>
      </c>
    </row>
    <row r="162" spans="1:18" x14ac:dyDescent="0.25">
      <c r="A162" s="83"/>
      <c r="B162" s="83"/>
      <c r="C162" s="83"/>
      <c r="D162" s="83"/>
      <c r="E162" s="83"/>
      <c r="F162" s="83"/>
      <c r="G162" s="83"/>
      <c r="H162" s="83"/>
      <c r="I162" s="58">
        <v>136</v>
      </c>
      <c r="J162" s="58">
        <v>457</v>
      </c>
      <c r="K162" s="58">
        <v>160</v>
      </c>
      <c r="L162" s="58">
        <v>849</v>
      </c>
      <c r="M162" s="58">
        <v>817</v>
      </c>
      <c r="N162" s="58">
        <v>37</v>
      </c>
      <c r="O162" s="58">
        <v>-7</v>
      </c>
      <c r="P162" s="58">
        <v>259</v>
      </c>
      <c r="Q162" s="58">
        <v>-195</v>
      </c>
      <c r="R162" s="57"/>
    </row>
    <row r="163" spans="1:18" ht="12.75" customHeight="1" x14ac:dyDescent="0.25">
      <c r="A163" s="50">
        <v>78</v>
      </c>
      <c r="B163" s="56">
        <v>80</v>
      </c>
      <c r="C163" s="79" t="s">
        <v>354</v>
      </c>
      <c r="D163" s="79"/>
      <c r="E163" s="79"/>
      <c r="F163" s="47" t="s">
        <v>150</v>
      </c>
      <c r="G163" s="80">
        <v>4100</v>
      </c>
      <c r="H163" s="80"/>
      <c r="I163" s="56">
        <v>420</v>
      </c>
      <c r="J163" s="56">
        <v>259</v>
      </c>
      <c r="K163" s="56">
        <v>210</v>
      </c>
      <c r="L163" s="56">
        <v>198</v>
      </c>
      <c r="M163" s="56">
        <v>327</v>
      </c>
      <c r="N163" s="56">
        <v>636</v>
      </c>
      <c r="O163" s="56">
        <v>56</v>
      </c>
      <c r="P163" s="56">
        <v>7</v>
      </c>
      <c r="Q163" s="56">
        <v>37</v>
      </c>
      <c r="R163" s="56">
        <v>49</v>
      </c>
    </row>
    <row r="164" spans="1:18" x14ac:dyDescent="0.25">
      <c r="A164" s="83"/>
      <c r="B164" s="83"/>
      <c r="C164" s="83"/>
      <c r="D164" s="83"/>
      <c r="E164" s="83"/>
      <c r="F164" s="83"/>
      <c r="G164" s="83"/>
      <c r="H164" s="83"/>
      <c r="I164" s="58">
        <v>136</v>
      </c>
      <c r="J164" s="58">
        <v>791</v>
      </c>
      <c r="K164" s="58">
        <v>333</v>
      </c>
      <c r="L164" s="58">
        <v>222</v>
      </c>
      <c r="M164" s="58">
        <v>185</v>
      </c>
      <c r="N164" s="58">
        <v>0</v>
      </c>
      <c r="O164" s="58">
        <v>123</v>
      </c>
      <c r="P164" s="58">
        <v>86</v>
      </c>
      <c r="Q164" s="58">
        <v>25</v>
      </c>
      <c r="R164" s="57"/>
    </row>
    <row r="165" spans="1:18" ht="12.75" customHeight="1" x14ac:dyDescent="0.25">
      <c r="A165" s="50">
        <v>79</v>
      </c>
      <c r="B165" s="56">
        <v>5</v>
      </c>
      <c r="C165" s="79" t="s">
        <v>355</v>
      </c>
      <c r="D165" s="79"/>
      <c r="E165" s="79"/>
      <c r="F165" s="47" t="s">
        <v>356</v>
      </c>
      <c r="G165" s="80">
        <v>4057</v>
      </c>
      <c r="H165" s="80"/>
      <c r="I165" s="56">
        <v>395</v>
      </c>
      <c r="J165" s="56">
        <v>12</v>
      </c>
      <c r="K165" s="56">
        <v>31</v>
      </c>
      <c r="L165" s="56">
        <v>508</v>
      </c>
      <c r="M165" s="56">
        <v>173</v>
      </c>
      <c r="N165" s="56">
        <v>272</v>
      </c>
      <c r="O165" s="56">
        <v>49</v>
      </c>
      <c r="P165" s="56">
        <v>25</v>
      </c>
      <c r="Q165" s="56">
        <v>111</v>
      </c>
      <c r="R165" s="56">
        <v>62</v>
      </c>
    </row>
    <row r="166" spans="1:18" x14ac:dyDescent="0.25">
      <c r="A166" s="83"/>
      <c r="B166" s="83"/>
      <c r="C166" s="83"/>
      <c r="D166" s="83"/>
      <c r="E166" s="83"/>
      <c r="F166" s="83"/>
      <c r="G166" s="83"/>
      <c r="H166" s="83"/>
      <c r="I166" s="58">
        <v>444</v>
      </c>
      <c r="J166" s="58">
        <v>210</v>
      </c>
      <c r="K166" s="58">
        <v>160</v>
      </c>
      <c r="L166" s="58">
        <v>987</v>
      </c>
      <c r="M166" s="58">
        <v>99</v>
      </c>
      <c r="N166" s="58">
        <v>0</v>
      </c>
      <c r="O166" s="58">
        <v>309</v>
      </c>
      <c r="P166" s="58">
        <v>111</v>
      </c>
      <c r="Q166" s="58">
        <v>99</v>
      </c>
      <c r="R166" s="57"/>
    </row>
    <row r="167" spans="1:18" ht="12.75" customHeight="1" x14ac:dyDescent="0.25">
      <c r="A167" s="50">
        <v>80</v>
      </c>
      <c r="B167" s="56">
        <v>53</v>
      </c>
      <c r="C167" s="79" t="s">
        <v>357</v>
      </c>
      <c r="D167" s="79"/>
      <c r="E167" s="79"/>
      <c r="F167" s="47" t="s">
        <v>342</v>
      </c>
      <c r="G167" s="80">
        <v>4038</v>
      </c>
      <c r="H167" s="80"/>
      <c r="I167" s="56">
        <v>19</v>
      </c>
      <c r="J167" s="56">
        <v>49</v>
      </c>
      <c r="K167" s="56">
        <v>62</v>
      </c>
      <c r="L167" s="56">
        <v>74</v>
      </c>
      <c r="M167" s="56">
        <v>542</v>
      </c>
      <c r="N167" s="56">
        <v>74</v>
      </c>
      <c r="O167" s="56">
        <v>494</v>
      </c>
      <c r="P167" s="56">
        <v>656</v>
      </c>
      <c r="Q167" s="56">
        <v>272</v>
      </c>
      <c r="R167" s="56">
        <v>37</v>
      </c>
    </row>
    <row r="168" spans="1:18" x14ac:dyDescent="0.25">
      <c r="A168" s="83"/>
      <c r="B168" s="83"/>
      <c r="C168" s="83"/>
      <c r="D168" s="83"/>
      <c r="E168" s="83"/>
      <c r="F168" s="83"/>
      <c r="G168" s="83"/>
      <c r="H168" s="83"/>
      <c r="I168" s="58">
        <v>136</v>
      </c>
      <c r="J168" s="58">
        <v>86</v>
      </c>
      <c r="K168" s="58">
        <v>160</v>
      </c>
      <c r="L168" s="58">
        <v>86</v>
      </c>
      <c r="M168" s="58">
        <v>37</v>
      </c>
      <c r="N168" s="58">
        <v>136</v>
      </c>
      <c r="O168" s="58">
        <v>296</v>
      </c>
      <c r="P168" s="58">
        <v>12</v>
      </c>
      <c r="Q168" s="58">
        <v>810</v>
      </c>
      <c r="R168" s="57"/>
    </row>
    <row r="169" spans="1:18" ht="12.75" customHeight="1" x14ac:dyDescent="0.25">
      <c r="A169" s="50">
        <v>81</v>
      </c>
      <c r="B169" s="56">
        <v>26</v>
      </c>
      <c r="C169" s="79" t="s">
        <v>358</v>
      </c>
      <c r="D169" s="79"/>
      <c r="E169" s="79"/>
      <c r="F169" s="47" t="s">
        <v>322</v>
      </c>
      <c r="G169" s="80">
        <v>2079</v>
      </c>
      <c r="H169" s="80"/>
      <c r="I169" s="56">
        <v>37</v>
      </c>
      <c r="J169" s="56">
        <v>25</v>
      </c>
      <c r="K169" s="56">
        <v>358</v>
      </c>
      <c r="L169" s="56">
        <v>37</v>
      </c>
      <c r="M169" s="56">
        <v>62</v>
      </c>
      <c r="N169" s="56">
        <v>62</v>
      </c>
      <c r="O169" s="56">
        <v>469</v>
      </c>
      <c r="P169" s="56">
        <v>86</v>
      </c>
      <c r="Q169" s="56">
        <v>74</v>
      </c>
      <c r="R169" s="56">
        <v>12</v>
      </c>
    </row>
    <row r="170" spans="1:18" ht="13" thickBot="1" x14ac:dyDescent="0.3">
      <c r="A170" s="81"/>
      <c r="B170" s="81"/>
      <c r="C170" s="81"/>
      <c r="D170" s="81"/>
      <c r="E170" s="81"/>
      <c r="F170" s="81"/>
      <c r="G170" s="81"/>
      <c r="H170" s="81"/>
      <c r="I170" s="58">
        <v>136</v>
      </c>
      <c r="J170" s="58">
        <v>0</v>
      </c>
      <c r="K170" s="58">
        <v>160</v>
      </c>
      <c r="L170" s="58">
        <v>12</v>
      </c>
      <c r="M170" s="58">
        <v>247</v>
      </c>
      <c r="N170" s="58">
        <v>0</v>
      </c>
      <c r="O170" s="58">
        <v>43</v>
      </c>
      <c r="P170" s="58">
        <v>173</v>
      </c>
      <c r="Q170" s="58">
        <v>86</v>
      </c>
      <c r="R170" s="57"/>
    </row>
    <row r="171" spans="1:18" ht="13.5" thickTop="1" x14ac:dyDescent="0.25">
      <c r="A171" s="59"/>
      <c r="B171" s="82" t="s">
        <v>359</v>
      </c>
      <c r="C171" s="82"/>
      <c r="D171" s="82"/>
      <c r="E171" s="82"/>
      <c r="F171" s="82"/>
      <c r="G171" s="82"/>
      <c r="H171" s="82"/>
      <c r="I171" s="60">
        <v>1</v>
      </c>
      <c r="J171" s="60">
        <v>2</v>
      </c>
      <c r="K171" s="60">
        <v>3</v>
      </c>
      <c r="L171" s="60">
        <v>4</v>
      </c>
      <c r="M171" s="60">
        <v>5</v>
      </c>
      <c r="N171" s="60">
        <v>6</v>
      </c>
      <c r="O171" s="60">
        <v>7</v>
      </c>
      <c r="P171" s="60">
        <v>8</v>
      </c>
      <c r="Q171" s="60">
        <v>9</v>
      </c>
      <c r="R171" s="60">
        <v>10</v>
      </c>
    </row>
    <row r="172" spans="1:18" ht="13" thickBot="1" x14ac:dyDescent="0.3">
      <c r="A172" s="70"/>
      <c r="B172" s="70"/>
      <c r="C172" s="70"/>
      <c r="D172" s="70"/>
      <c r="E172" s="70"/>
      <c r="F172" s="70"/>
      <c r="G172" s="70"/>
      <c r="H172" s="70"/>
      <c r="I172" s="61">
        <v>4586</v>
      </c>
      <c r="J172" s="61">
        <v>547</v>
      </c>
      <c r="K172" s="61">
        <v>7715</v>
      </c>
      <c r="L172" s="61">
        <v>3245</v>
      </c>
      <c r="M172" s="61">
        <v>5339</v>
      </c>
      <c r="N172" s="61">
        <v>7264</v>
      </c>
      <c r="O172" s="61">
        <v>420</v>
      </c>
      <c r="P172" s="61">
        <v>2330</v>
      </c>
      <c r="Q172" s="61">
        <v>9470</v>
      </c>
      <c r="R172" s="61">
        <v>5432</v>
      </c>
    </row>
    <row r="173" spans="1:18" x14ac:dyDescent="0.25">
      <c r="A173" s="75"/>
      <c r="B173" s="75"/>
      <c r="C173" s="75"/>
      <c r="D173" s="75"/>
      <c r="E173" s="75"/>
      <c r="F173" s="75"/>
      <c r="G173" s="75"/>
      <c r="H173" s="75"/>
      <c r="I173" s="47">
        <v>11</v>
      </c>
      <c r="J173" s="47">
        <v>12</v>
      </c>
      <c r="K173" s="47">
        <v>13</v>
      </c>
      <c r="L173" s="47">
        <v>14</v>
      </c>
      <c r="M173" s="47">
        <v>15</v>
      </c>
      <c r="N173" s="47">
        <v>16</v>
      </c>
      <c r="O173" s="47">
        <v>17</v>
      </c>
      <c r="P173" s="47">
        <v>18</v>
      </c>
      <c r="Q173" s="47">
        <v>19</v>
      </c>
    </row>
    <row r="174" spans="1:18" ht="13" thickBot="1" x14ac:dyDescent="0.3">
      <c r="A174" s="76"/>
      <c r="B174" s="76"/>
      <c r="C174" s="76"/>
      <c r="D174" s="76"/>
      <c r="E174" s="76"/>
      <c r="F174" s="76"/>
      <c r="G174" s="76"/>
      <c r="H174" s="76"/>
      <c r="I174" s="62">
        <v>407</v>
      </c>
      <c r="J174" s="62">
        <v>5716</v>
      </c>
      <c r="K174" s="62">
        <v>9276</v>
      </c>
      <c r="L174" s="62">
        <v>4446</v>
      </c>
      <c r="M174" s="62">
        <v>5000</v>
      </c>
      <c r="N174" s="62">
        <v>5748</v>
      </c>
      <c r="O174" s="62">
        <v>4326</v>
      </c>
      <c r="P174" s="62">
        <v>7452</v>
      </c>
      <c r="Q174" s="62">
        <v>8439</v>
      </c>
      <c r="R174" s="55"/>
    </row>
    <row r="175" spans="1:18" ht="13" thickTop="1" x14ac:dyDescent="0.25">
      <c r="A175" s="77"/>
      <c r="B175" s="77"/>
      <c r="C175" s="77"/>
      <c r="D175" s="77"/>
      <c r="E175" s="77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</row>
    <row r="176" spans="1:18" ht="12.75" customHeight="1" x14ac:dyDescent="0.25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1" t="s">
        <v>360</v>
      </c>
      <c r="P176" s="71"/>
      <c r="Q176" s="71"/>
      <c r="R176" s="71"/>
    </row>
    <row r="177" spans="1:18" x14ac:dyDescent="0.25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2" t="s">
        <v>361</v>
      </c>
      <c r="P177" s="72"/>
      <c r="Q177" s="72"/>
      <c r="R177" s="72"/>
    </row>
    <row r="179" spans="1:18" x14ac:dyDescent="0.25">
      <c r="A179" s="49"/>
    </row>
  </sheetData>
  <mergeCells count="265">
    <mergeCell ref="A5:H5"/>
    <mergeCell ref="A6:H6"/>
    <mergeCell ref="A7:H7"/>
    <mergeCell ref="C8:E8"/>
    <mergeCell ref="G8:H8"/>
    <mergeCell ref="C9:E9"/>
    <mergeCell ref="G9:H9"/>
    <mergeCell ref="A2:C2"/>
    <mergeCell ref="D2:R2"/>
    <mergeCell ref="A3:J3"/>
    <mergeCell ref="K3:R3"/>
    <mergeCell ref="A4:E4"/>
    <mergeCell ref="F4:O4"/>
    <mergeCell ref="P4:R4"/>
    <mergeCell ref="A14:H14"/>
    <mergeCell ref="C15:E15"/>
    <mergeCell ref="G15:H15"/>
    <mergeCell ref="A16:H16"/>
    <mergeCell ref="C17:E17"/>
    <mergeCell ref="G17:H17"/>
    <mergeCell ref="A10:H10"/>
    <mergeCell ref="C11:E11"/>
    <mergeCell ref="G11:H11"/>
    <mergeCell ref="A12:H12"/>
    <mergeCell ref="C13:E13"/>
    <mergeCell ref="G13:H13"/>
    <mergeCell ref="A22:H22"/>
    <mergeCell ref="C23:E23"/>
    <mergeCell ref="G23:H23"/>
    <mergeCell ref="A24:H24"/>
    <mergeCell ref="C25:E25"/>
    <mergeCell ref="G25:H25"/>
    <mergeCell ref="A18:H18"/>
    <mergeCell ref="C19:E19"/>
    <mergeCell ref="G19:H19"/>
    <mergeCell ref="A20:H20"/>
    <mergeCell ref="C21:E21"/>
    <mergeCell ref="G21:H21"/>
    <mergeCell ref="A30:H30"/>
    <mergeCell ref="C31:E31"/>
    <mergeCell ref="G31:H31"/>
    <mergeCell ref="A32:H32"/>
    <mergeCell ref="C33:E33"/>
    <mergeCell ref="G33:H33"/>
    <mergeCell ref="A26:H26"/>
    <mergeCell ref="C27:E27"/>
    <mergeCell ref="G27:H27"/>
    <mergeCell ref="A28:H28"/>
    <mergeCell ref="C29:E29"/>
    <mergeCell ref="G29:H29"/>
    <mergeCell ref="A38:H38"/>
    <mergeCell ref="C39:E39"/>
    <mergeCell ref="G39:H39"/>
    <mergeCell ref="A40:H40"/>
    <mergeCell ref="C41:E41"/>
    <mergeCell ref="G41:H41"/>
    <mergeCell ref="A34:H34"/>
    <mergeCell ref="C35:E35"/>
    <mergeCell ref="G35:H35"/>
    <mergeCell ref="A36:H36"/>
    <mergeCell ref="C37:E37"/>
    <mergeCell ref="G37:H37"/>
    <mergeCell ref="A46:H46"/>
    <mergeCell ref="C47:E47"/>
    <mergeCell ref="G47:H47"/>
    <mergeCell ref="A48:H48"/>
    <mergeCell ref="C49:E49"/>
    <mergeCell ref="G49:H49"/>
    <mergeCell ref="A42:H42"/>
    <mergeCell ref="C43:E43"/>
    <mergeCell ref="G43:H43"/>
    <mergeCell ref="A44:H44"/>
    <mergeCell ref="C45:E45"/>
    <mergeCell ref="G45:H45"/>
    <mergeCell ref="A54:H54"/>
    <mergeCell ref="C55:E55"/>
    <mergeCell ref="G55:H55"/>
    <mergeCell ref="A56:H56"/>
    <mergeCell ref="C57:E57"/>
    <mergeCell ref="G57:H57"/>
    <mergeCell ref="A50:H50"/>
    <mergeCell ref="C51:E51"/>
    <mergeCell ref="G51:H51"/>
    <mergeCell ref="A52:H52"/>
    <mergeCell ref="C53:E53"/>
    <mergeCell ref="G53:H53"/>
    <mergeCell ref="A62:H62"/>
    <mergeCell ref="C63:E63"/>
    <mergeCell ref="G63:H63"/>
    <mergeCell ref="A64:H64"/>
    <mergeCell ref="C65:E65"/>
    <mergeCell ref="G65:H65"/>
    <mergeCell ref="A58:H58"/>
    <mergeCell ref="C59:E59"/>
    <mergeCell ref="G59:H59"/>
    <mergeCell ref="A60:H60"/>
    <mergeCell ref="C61:E61"/>
    <mergeCell ref="G61:H61"/>
    <mergeCell ref="A70:H70"/>
    <mergeCell ref="C71:E71"/>
    <mergeCell ref="G71:H71"/>
    <mergeCell ref="A72:H72"/>
    <mergeCell ref="C73:E73"/>
    <mergeCell ref="G73:H73"/>
    <mergeCell ref="A66:H66"/>
    <mergeCell ref="C67:E67"/>
    <mergeCell ref="G67:H67"/>
    <mergeCell ref="A68:H68"/>
    <mergeCell ref="C69:E69"/>
    <mergeCell ref="G69:H69"/>
    <mergeCell ref="A78:H78"/>
    <mergeCell ref="C79:E79"/>
    <mergeCell ref="G79:H79"/>
    <mergeCell ref="A80:H80"/>
    <mergeCell ref="C81:E81"/>
    <mergeCell ref="G81:H81"/>
    <mergeCell ref="A74:H74"/>
    <mergeCell ref="C75:E75"/>
    <mergeCell ref="G75:H75"/>
    <mergeCell ref="A76:H76"/>
    <mergeCell ref="C77:E77"/>
    <mergeCell ref="G77:H77"/>
    <mergeCell ref="A86:H86"/>
    <mergeCell ref="C87:E87"/>
    <mergeCell ref="G87:H87"/>
    <mergeCell ref="A88:H88"/>
    <mergeCell ref="C89:E89"/>
    <mergeCell ref="G89:H89"/>
    <mergeCell ref="A82:H82"/>
    <mergeCell ref="C83:E83"/>
    <mergeCell ref="G83:H83"/>
    <mergeCell ref="A84:H84"/>
    <mergeCell ref="C85:E85"/>
    <mergeCell ref="G85:H85"/>
    <mergeCell ref="A94:H94"/>
    <mergeCell ref="C95:E95"/>
    <mergeCell ref="G95:H95"/>
    <mergeCell ref="A96:H96"/>
    <mergeCell ref="C97:E97"/>
    <mergeCell ref="G97:H97"/>
    <mergeCell ref="A90:H90"/>
    <mergeCell ref="C91:E91"/>
    <mergeCell ref="G91:H91"/>
    <mergeCell ref="A92:H92"/>
    <mergeCell ref="C93:E93"/>
    <mergeCell ref="G93:H93"/>
    <mergeCell ref="A102:H102"/>
    <mergeCell ref="C103:E103"/>
    <mergeCell ref="G103:H103"/>
    <mergeCell ref="A104:H104"/>
    <mergeCell ref="C105:E105"/>
    <mergeCell ref="G105:H105"/>
    <mergeCell ref="A98:H98"/>
    <mergeCell ref="C99:E99"/>
    <mergeCell ref="G99:H99"/>
    <mergeCell ref="A100:H100"/>
    <mergeCell ref="C101:E101"/>
    <mergeCell ref="G101:H101"/>
    <mergeCell ref="A110:H110"/>
    <mergeCell ref="C111:E111"/>
    <mergeCell ref="G111:H111"/>
    <mergeCell ref="A112:H112"/>
    <mergeCell ref="C113:E113"/>
    <mergeCell ref="G113:H113"/>
    <mergeCell ref="A106:H106"/>
    <mergeCell ref="C107:E107"/>
    <mergeCell ref="G107:H107"/>
    <mergeCell ref="A108:H108"/>
    <mergeCell ref="C109:E109"/>
    <mergeCell ref="G109:H109"/>
    <mergeCell ref="A118:H118"/>
    <mergeCell ref="C119:E119"/>
    <mergeCell ref="G119:H119"/>
    <mergeCell ref="A120:H120"/>
    <mergeCell ref="C121:E121"/>
    <mergeCell ref="G121:H121"/>
    <mergeCell ref="A114:H114"/>
    <mergeCell ref="C115:E115"/>
    <mergeCell ref="G115:H115"/>
    <mergeCell ref="A116:H116"/>
    <mergeCell ref="C117:E117"/>
    <mergeCell ref="G117:H117"/>
    <mergeCell ref="A126:H126"/>
    <mergeCell ref="C127:E127"/>
    <mergeCell ref="G127:H127"/>
    <mergeCell ref="A128:H128"/>
    <mergeCell ref="C129:E129"/>
    <mergeCell ref="G129:H129"/>
    <mergeCell ref="A122:H122"/>
    <mergeCell ref="C123:E123"/>
    <mergeCell ref="G123:H123"/>
    <mergeCell ref="A124:H124"/>
    <mergeCell ref="C125:E125"/>
    <mergeCell ref="G125:H125"/>
    <mergeCell ref="A134:H134"/>
    <mergeCell ref="C135:E135"/>
    <mergeCell ref="G135:H135"/>
    <mergeCell ref="A136:H136"/>
    <mergeCell ref="C137:E137"/>
    <mergeCell ref="G137:H137"/>
    <mergeCell ref="A130:H130"/>
    <mergeCell ref="C131:E131"/>
    <mergeCell ref="G131:H131"/>
    <mergeCell ref="A132:H132"/>
    <mergeCell ref="C133:E133"/>
    <mergeCell ref="G133:H133"/>
    <mergeCell ref="A142:H142"/>
    <mergeCell ref="C143:E143"/>
    <mergeCell ref="G143:H143"/>
    <mergeCell ref="A144:H144"/>
    <mergeCell ref="C145:E145"/>
    <mergeCell ref="G145:H145"/>
    <mergeCell ref="A138:H138"/>
    <mergeCell ref="C139:E139"/>
    <mergeCell ref="G139:H139"/>
    <mergeCell ref="A140:H140"/>
    <mergeCell ref="C141:E141"/>
    <mergeCell ref="G141:H141"/>
    <mergeCell ref="A150:H150"/>
    <mergeCell ref="C151:E151"/>
    <mergeCell ref="G151:H151"/>
    <mergeCell ref="A152:H152"/>
    <mergeCell ref="C153:E153"/>
    <mergeCell ref="G153:H153"/>
    <mergeCell ref="A146:H146"/>
    <mergeCell ref="C147:E147"/>
    <mergeCell ref="G147:H147"/>
    <mergeCell ref="A148:H148"/>
    <mergeCell ref="C149:E149"/>
    <mergeCell ref="G149:H149"/>
    <mergeCell ref="A158:H158"/>
    <mergeCell ref="C159:E159"/>
    <mergeCell ref="G159:H159"/>
    <mergeCell ref="A160:H160"/>
    <mergeCell ref="C161:E161"/>
    <mergeCell ref="G161:H161"/>
    <mergeCell ref="A154:H154"/>
    <mergeCell ref="C155:E155"/>
    <mergeCell ref="G155:H155"/>
    <mergeCell ref="A156:H156"/>
    <mergeCell ref="C157:E157"/>
    <mergeCell ref="G157:H157"/>
    <mergeCell ref="A166:H166"/>
    <mergeCell ref="C167:E167"/>
    <mergeCell ref="G167:H167"/>
    <mergeCell ref="A168:H168"/>
    <mergeCell ref="C169:E169"/>
    <mergeCell ref="G169:H169"/>
    <mergeCell ref="A162:H162"/>
    <mergeCell ref="C163:E163"/>
    <mergeCell ref="G163:H163"/>
    <mergeCell ref="A164:H164"/>
    <mergeCell ref="C165:E165"/>
    <mergeCell ref="G165:H165"/>
    <mergeCell ref="A176:N176"/>
    <mergeCell ref="O176:R176"/>
    <mergeCell ref="A177:N177"/>
    <mergeCell ref="O177:R177"/>
    <mergeCell ref="A170:H170"/>
    <mergeCell ref="B171:H171"/>
    <mergeCell ref="A172:H172"/>
    <mergeCell ref="A173:H173"/>
    <mergeCell ref="A174:H174"/>
    <mergeCell ref="A175:E175"/>
    <mergeCell ref="F175:R175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471A3-A4B4-44F0-BB0F-106470F4D708}">
  <dimension ref="A1:U104"/>
  <sheetViews>
    <sheetView topLeftCell="A52" zoomScale="130" zoomScaleNormal="130" workbookViewId="0">
      <selection activeCell="S80" sqref="S80"/>
    </sheetView>
  </sheetViews>
  <sheetFormatPr defaultRowHeight="12.5" x14ac:dyDescent="0.25"/>
  <cols>
    <col min="6" max="6" width="8.54296875" customWidth="1"/>
  </cols>
  <sheetData>
    <row r="1" spans="1:21" ht="13" x14ac:dyDescent="0.3">
      <c r="A1" s="96"/>
      <c r="U1" s="66" t="s">
        <v>364</v>
      </c>
    </row>
    <row r="2" spans="1:21" ht="13" customHeight="1" x14ac:dyDescent="0.3">
      <c r="A2" s="109"/>
      <c r="B2" s="109"/>
      <c r="C2" s="109"/>
      <c r="D2" s="110" t="s">
        <v>421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U2" s="66">
        <v>22</v>
      </c>
    </row>
    <row r="3" spans="1:21" x14ac:dyDescent="0.25">
      <c r="A3" s="111" t="s">
        <v>422</v>
      </c>
      <c r="B3" s="111"/>
      <c r="C3" s="111"/>
      <c r="D3" s="111"/>
      <c r="E3" s="111"/>
      <c r="F3" s="111"/>
      <c r="G3" s="111"/>
      <c r="H3" s="111"/>
      <c r="I3" s="111"/>
      <c r="J3" s="111"/>
      <c r="K3" s="112" t="s">
        <v>423</v>
      </c>
      <c r="L3" s="112"/>
      <c r="M3" s="112"/>
      <c r="N3" s="112"/>
      <c r="O3" s="112"/>
      <c r="P3" s="112"/>
      <c r="Q3" s="112"/>
      <c r="R3" s="112"/>
    </row>
    <row r="4" spans="1:21" ht="13" thickBot="1" x14ac:dyDescent="0.3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4">
        <v>0.49565972222222227</v>
      </c>
      <c r="Q4" s="114"/>
      <c r="R4" s="114"/>
    </row>
    <row r="5" spans="1:21" x14ac:dyDescent="0.25">
      <c r="A5" s="115"/>
      <c r="B5" s="115"/>
      <c r="C5" s="115"/>
      <c r="D5" s="115"/>
      <c r="E5" s="115"/>
      <c r="F5" s="115"/>
      <c r="G5" s="115"/>
      <c r="H5" s="115"/>
      <c r="I5" s="95" t="s">
        <v>239</v>
      </c>
      <c r="J5" s="95" t="s">
        <v>240</v>
      </c>
      <c r="K5" s="95" t="s">
        <v>241</v>
      </c>
      <c r="L5" s="95" t="s">
        <v>242</v>
      </c>
      <c r="M5" s="95" t="s">
        <v>243</v>
      </c>
      <c r="N5" s="95" t="s">
        <v>244</v>
      </c>
      <c r="O5" s="95" t="s">
        <v>245</v>
      </c>
      <c r="P5" s="95" t="s">
        <v>246</v>
      </c>
      <c r="Q5" s="95" t="s">
        <v>247</v>
      </c>
      <c r="R5" s="95" t="s">
        <v>248</v>
      </c>
    </row>
    <row r="6" spans="1:21" ht="13" thickBot="1" x14ac:dyDescent="0.3">
      <c r="A6" s="111"/>
      <c r="B6" s="111"/>
      <c r="C6" s="111"/>
      <c r="D6" s="111"/>
      <c r="E6" s="111"/>
      <c r="F6" s="111"/>
      <c r="G6" s="111"/>
      <c r="H6" s="111"/>
      <c r="I6" s="99" t="s">
        <v>249</v>
      </c>
      <c r="J6" s="99" t="s">
        <v>250</v>
      </c>
      <c r="K6" s="99" t="s">
        <v>256</v>
      </c>
      <c r="L6" s="99" t="s">
        <v>254</v>
      </c>
      <c r="M6" s="99" t="s">
        <v>269</v>
      </c>
      <c r="N6" s="99" t="s">
        <v>251</v>
      </c>
      <c r="O6" s="99" t="s">
        <v>256</v>
      </c>
      <c r="P6" s="99" t="s">
        <v>249</v>
      </c>
      <c r="Q6" s="99" t="s">
        <v>251</v>
      </c>
      <c r="R6" s="99" t="s">
        <v>256</v>
      </c>
    </row>
    <row r="7" spans="1:21" x14ac:dyDescent="0.25">
      <c r="A7" s="111"/>
      <c r="B7" s="111"/>
      <c r="C7" s="111"/>
      <c r="D7" s="111"/>
      <c r="E7" s="111"/>
      <c r="F7" s="111"/>
      <c r="G7" s="111"/>
      <c r="H7" s="111"/>
      <c r="I7" s="95" t="s">
        <v>257</v>
      </c>
      <c r="J7" s="95" t="s">
        <v>258</v>
      </c>
      <c r="K7" s="95" t="s">
        <v>259</v>
      </c>
      <c r="L7" s="95" t="s">
        <v>260</v>
      </c>
      <c r="M7" s="95" t="s">
        <v>261</v>
      </c>
      <c r="N7" s="95" t="s">
        <v>262</v>
      </c>
      <c r="O7" s="95" t="s">
        <v>263</v>
      </c>
      <c r="P7" s="95" t="s">
        <v>264</v>
      </c>
      <c r="Q7" s="95" t="s">
        <v>265</v>
      </c>
      <c r="R7" s="95" t="s">
        <v>369</v>
      </c>
    </row>
    <row r="8" spans="1:21" ht="13" thickBot="1" x14ac:dyDescent="0.3">
      <c r="A8" s="111"/>
      <c r="B8" s="111"/>
      <c r="C8" s="111"/>
      <c r="D8" s="111"/>
      <c r="E8" s="111"/>
      <c r="F8" s="111"/>
      <c r="G8" s="111"/>
      <c r="H8" s="111"/>
      <c r="I8" s="99" t="s">
        <v>251</v>
      </c>
      <c r="J8" s="99" t="s">
        <v>256</v>
      </c>
      <c r="K8" s="99" t="s">
        <v>424</v>
      </c>
      <c r="L8" s="99" t="s">
        <v>254</v>
      </c>
      <c r="M8" s="99" t="s">
        <v>256</v>
      </c>
      <c r="N8" s="99" t="s">
        <v>250</v>
      </c>
      <c r="O8" s="99" t="s">
        <v>254</v>
      </c>
      <c r="P8" s="99" t="s">
        <v>256</v>
      </c>
      <c r="Q8" s="99" t="s">
        <v>425</v>
      </c>
      <c r="R8" s="99" t="s">
        <v>250</v>
      </c>
    </row>
    <row r="9" spans="1:21" x14ac:dyDescent="0.25">
      <c r="A9" s="111"/>
      <c r="B9" s="111"/>
      <c r="C9" s="111"/>
      <c r="D9" s="111"/>
      <c r="E9" s="111"/>
      <c r="F9" s="111"/>
      <c r="G9" s="111"/>
      <c r="H9" s="111"/>
      <c r="I9" s="95" t="s">
        <v>372</v>
      </c>
      <c r="J9" s="95" t="s">
        <v>373</v>
      </c>
    </row>
    <row r="10" spans="1:21" ht="13" thickBot="1" x14ac:dyDescent="0.3">
      <c r="A10" s="100" t="s">
        <v>99</v>
      </c>
      <c r="B10" s="101" t="s">
        <v>266</v>
      </c>
      <c r="C10" s="116" t="s">
        <v>267</v>
      </c>
      <c r="D10" s="116"/>
      <c r="E10" s="116"/>
      <c r="F10" s="101" t="s">
        <v>268</v>
      </c>
      <c r="G10" s="116" t="s">
        <v>231</v>
      </c>
      <c r="H10" s="116"/>
      <c r="I10" s="102" t="s">
        <v>426</v>
      </c>
      <c r="J10" s="102" t="s">
        <v>250</v>
      </c>
      <c r="K10" s="98"/>
      <c r="L10" s="98"/>
      <c r="M10" s="98"/>
      <c r="N10" s="98"/>
      <c r="O10" s="98"/>
      <c r="P10" s="98"/>
      <c r="Q10" s="98"/>
      <c r="R10" s="98"/>
    </row>
    <row r="11" spans="1:21" x14ac:dyDescent="0.25">
      <c r="A11" s="97">
        <v>1</v>
      </c>
      <c r="B11" s="63">
        <v>6</v>
      </c>
      <c r="C11" s="117" t="s">
        <v>275</v>
      </c>
      <c r="D11" s="117"/>
      <c r="E11" s="117"/>
      <c r="F11" s="95" t="s">
        <v>24</v>
      </c>
      <c r="G11" s="118">
        <v>14996</v>
      </c>
      <c r="H11" s="118"/>
      <c r="I11" s="63">
        <v>464</v>
      </c>
      <c r="J11" s="63">
        <v>992</v>
      </c>
      <c r="K11" s="63">
        <v>848</v>
      </c>
      <c r="L11" s="63">
        <v>734</v>
      </c>
      <c r="M11" s="63">
        <v>739</v>
      </c>
      <c r="N11" s="63">
        <v>714</v>
      </c>
      <c r="O11" s="63">
        <v>321</v>
      </c>
      <c r="P11" s="63">
        <v>71</v>
      </c>
      <c r="Q11" s="63">
        <v>1000</v>
      </c>
      <c r="R11" s="63">
        <v>1000</v>
      </c>
    </row>
    <row r="12" spans="1:21" x14ac:dyDescent="0.25">
      <c r="A12" s="109"/>
      <c r="B12" s="109"/>
      <c r="C12" s="109"/>
      <c r="D12" s="109"/>
      <c r="E12" s="109"/>
      <c r="F12" s="109"/>
      <c r="G12" s="109"/>
      <c r="H12" s="109"/>
      <c r="I12" s="63">
        <v>803</v>
      </c>
      <c r="J12" s="63">
        <v>429</v>
      </c>
      <c r="K12" s="63">
        <v>429</v>
      </c>
      <c r="L12" s="63">
        <v>775</v>
      </c>
      <c r="M12" s="63">
        <v>718</v>
      </c>
      <c r="N12" s="63">
        <v>916</v>
      </c>
      <c r="O12" s="63">
        <v>763</v>
      </c>
      <c r="P12" s="63">
        <v>858</v>
      </c>
      <c r="Q12" s="63">
        <v>536</v>
      </c>
      <c r="R12" s="63">
        <v>917</v>
      </c>
    </row>
    <row r="13" spans="1:21" x14ac:dyDescent="0.25">
      <c r="A13" s="119"/>
      <c r="B13" s="119"/>
      <c r="C13" s="119"/>
      <c r="D13" s="119"/>
      <c r="E13" s="119"/>
      <c r="F13" s="119"/>
      <c r="G13" s="119"/>
      <c r="H13" s="119"/>
      <c r="I13" s="104">
        <v>393</v>
      </c>
      <c r="J13" s="104">
        <v>576</v>
      </c>
      <c r="K13" s="103"/>
      <c r="L13" s="103"/>
      <c r="M13" s="103"/>
      <c r="N13" s="103"/>
      <c r="O13" s="103"/>
      <c r="P13" s="103"/>
      <c r="Q13" s="103"/>
      <c r="R13" s="103"/>
    </row>
    <row r="14" spans="1:21" x14ac:dyDescent="0.25">
      <c r="A14" s="97">
        <v>2</v>
      </c>
      <c r="B14" s="63">
        <v>11</v>
      </c>
      <c r="C14" s="120" t="s">
        <v>312</v>
      </c>
      <c r="D14" s="120"/>
      <c r="E14" s="120"/>
      <c r="F14" s="95" t="s">
        <v>23</v>
      </c>
      <c r="G14" s="121">
        <v>14457</v>
      </c>
      <c r="H14" s="121"/>
      <c r="I14" s="63">
        <v>854</v>
      </c>
      <c r="J14" s="63">
        <v>250</v>
      </c>
      <c r="K14" s="63">
        <v>767</v>
      </c>
      <c r="L14" s="63">
        <v>943</v>
      </c>
      <c r="M14" s="63">
        <v>967</v>
      </c>
      <c r="N14" s="63">
        <v>857</v>
      </c>
      <c r="O14" s="63">
        <v>925</v>
      </c>
      <c r="P14" s="63">
        <v>393</v>
      </c>
      <c r="Q14" s="63">
        <v>959</v>
      </c>
      <c r="R14" s="63">
        <v>36</v>
      </c>
    </row>
    <row r="15" spans="1:21" x14ac:dyDescent="0.25">
      <c r="A15" s="109"/>
      <c r="B15" s="109"/>
      <c r="C15" s="109"/>
      <c r="D15" s="109"/>
      <c r="E15" s="109"/>
      <c r="F15" s="109"/>
      <c r="G15" s="109"/>
      <c r="H15" s="109"/>
      <c r="I15" s="63">
        <v>717</v>
      </c>
      <c r="J15" s="63">
        <v>36</v>
      </c>
      <c r="K15" s="63">
        <v>814</v>
      </c>
      <c r="L15" s="63">
        <v>910</v>
      </c>
      <c r="M15" s="63">
        <v>600</v>
      </c>
      <c r="N15" s="63">
        <v>1000</v>
      </c>
      <c r="O15" s="63">
        <v>286</v>
      </c>
      <c r="P15" s="63">
        <v>321</v>
      </c>
      <c r="Q15" s="63">
        <v>929</v>
      </c>
      <c r="R15" s="63">
        <v>840</v>
      </c>
    </row>
    <row r="16" spans="1:21" x14ac:dyDescent="0.25">
      <c r="A16" s="119"/>
      <c r="B16" s="119"/>
      <c r="C16" s="119"/>
      <c r="D16" s="119"/>
      <c r="E16" s="119"/>
      <c r="F16" s="119"/>
      <c r="G16" s="119"/>
      <c r="H16" s="119"/>
      <c r="I16" s="104">
        <v>286</v>
      </c>
      <c r="J16" s="104">
        <v>767</v>
      </c>
      <c r="K16" s="103"/>
      <c r="L16" s="103"/>
      <c r="M16" s="103"/>
      <c r="N16" s="103"/>
      <c r="O16" s="103"/>
      <c r="P16" s="103"/>
      <c r="Q16" s="103"/>
      <c r="R16" s="103"/>
    </row>
    <row r="17" spans="1:18" x14ac:dyDescent="0.25">
      <c r="A17" s="97">
        <v>3</v>
      </c>
      <c r="B17" s="63">
        <v>13</v>
      </c>
      <c r="C17" s="120" t="s">
        <v>337</v>
      </c>
      <c r="D17" s="120"/>
      <c r="E17" s="120"/>
      <c r="F17" s="95" t="s">
        <v>23</v>
      </c>
      <c r="G17" s="121">
        <v>13993</v>
      </c>
      <c r="H17" s="121"/>
      <c r="I17" s="63">
        <v>868</v>
      </c>
      <c r="J17" s="63">
        <v>679</v>
      </c>
      <c r="K17" s="63">
        <v>886</v>
      </c>
      <c r="L17" s="63">
        <v>321</v>
      </c>
      <c r="M17" s="63">
        <v>894</v>
      </c>
      <c r="N17" s="63">
        <v>1000</v>
      </c>
      <c r="O17" s="63">
        <v>536</v>
      </c>
      <c r="P17" s="63">
        <v>553</v>
      </c>
      <c r="Q17" s="63">
        <v>286</v>
      </c>
      <c r="R17" s="63">
        <v>71</v>
      </c>
    </row>
    <row r="18" spans="1:18" x14ac:dyDescent="0.25">
      <c r="A18" s="109"/>
      <c r="B18" s="109"/>
      <c r="C18" s="109"/>
      <c r="D18" s="109"/>
      <c r="E18" s="109"/>
      <c r="F18" s="109"/>
      <c r="G18" s="109"/>
      <c r="H18" s="109"/>
      <c r="I18" s="63">
        <v>286</v>
      </c>
      <c r="J18" s="63">
        <v>214</v>
      </c>
      <c r="K18" s="63">
        <v>753</v>
      </c>
      <c r="L18" s="63">
        <v>429</v>
      </c>
      <c r="M18" s="63">
        <v>984</v>
      </c>
      <c r="N18" s="63">
        <v>672</v>
      </c>
      <c r="O18" s="63">
        <v>572</v>
      </c>
      <c r="P18" s="63">
        <v>928</v>
      </c>
      <c r="Q18" s="63">
        <v>992</v>
      </c>
      <c r="R18" s="63">
        <v>930</v>
      </c>
    </row>
    <row r="19" spans="1:18" x14ac:dyDescent="0.25">
      <c r="A19" s="119"/>
      <c r="B19" s="119"/>
      <c r="C19" s="119"/>
      <c r="D19" s="119"/>
      <c r="E19" s="119"/>
      <c r="F19" s="119"/>
      <c r="G19" s="119"/>
      <c r="H19" s="119"/>
      <c r="I19" s="104">
        <v>746</v>
      </c>
      <c r="J19" s="104">
        <v>393</v>
      </c>
      <c r="K19" s="103"/>
      <c r="L19" s="103"/>
      <c r="M19" s="103"/>
      <c r="N19" s="103"/>
      <c r="O19" s="103"/>
      <c r="P19" s="103"/>
      <c r="Q19" s="103"/>
      <c r="R19" s="103"/>
    </row>
    <row r="20" spans="1:18" x14ac:dyDescent="0.25">
      <c r="A20" s="97">
        <v>4</v>
      </c>
      <c r="B20" s="63">
        <v>1</v>
      </c>
      <c r="C20" s="120" t="s">
        <v>280</v>
      </c>
      <c r="D20" s="120"/>
      <c r="E20" s="120"/>
      <c r="F20" s="95" t="s">
        <v>24</v>
      </c>
      <c r="G20" s="121">
        <v>13966</v>
      </c>
      <c r="H20" s="121"/>
      <c r="I20" s="63">
        <v>705</v>
      </c>
      <c r="J20" s="63">
        <v>966</v>
      </c>
      <c r="K20" s="63">
        <v>1000</v>
      </c>
      <c r="L20" s="63">
        <v>357</v>
      </c>
      <c r="M20" s="63">
        <v>869</v>
      </c>
      <c r="N20" s="63">
        <v>250</v>
      </c>
      <c r="O20" s="63">
        <v>959</v>
      </c>
      <c r="P20" s="63">
        <v>995</v>
      </c>
      <c r="Q20" s="63">
        <v>536</v>
      </c>
      <c r="R20" s="63">
        <v>936</v>
      </c>
    </row>
    <row r="21" spans="1:18" x14ac:dyDescent="0.25">
      <c r="A21" s="109"/>
      <c r="B21" s="109"/>
      <c r="C21" s="109"/>
      <c r="D21" s="109"/>
      <c r="E21" s="109"/>
      <c r="F21" s="109"/>
      <c r="G21" s="109"/>
      <c r="H21" s="109"/>
      <c r="I21" s="63">
        <v>921</v>
      </c>
      <c r="J21" s="63">
        <v>357</v>
      </c>
      <c r="K21" s="63">
        <v>876</v>
      </c>
      <c r="L21" s="63">
        <v>1000</v>
      </c>
      <c r="M21" s="63">
        <v>107</v>
      </c>
      <c r="N21" s="63">
        <v>793</v>
      </c>
      <c r="O21" s="63">
        <v>357</v>
      </c>
      <c r="P21" s="63">
        <v>36</v>
      </c>
      <c r="Q21" s="63">
        <v>143</v>
      </c>
      <c r="R21" s="63">
        <v>910</v>
      </c>
    </row>
    <row r="22" spans="1:18" x14ac:dyDescent="0.25">
      <c r="A22" s="119"/>
      <c r="B22" s="119"/>
      <c r="C22" s="119"/>
      <c r="D22" s="119"/>
      <c r="E22" s="119"/>
      <c r="F22" s="119"/>
      <c r="G22" s="119"/>
      <c r="H22" s="119"/>
      <c r="I22" s="104">
        <v>429</v>
      </c>
      <c r="J22" s="104">
        <v>464</v>
      </c>
      <c r="K22" s="103"/>
      <c r="L22" s="103"/>
      <c r="M22" s="103"/>
      <c r="N22" s="103"/>
      <c r="O22" s="103"/>
      <c r="P22" s="103"/>
      <c r="Q22" s="103"/>
      <c r="R22" s="103"/>
    </row>
    <row r="23" spans="1:18" x14ac:dyDescent="0.25">
      <c r="A23" s="97">
        <v>5</v>
      </c>
      <c r="B23" s="63">
        <v>7</v>
      </c>
      <c r="C23" s="120" t="s">
        <v>329</v>
      </c>
      <c r="D23" s="120"/>
      <c r="E23" s="120"/>
      <c r="F23" s="95" t="s">
        <v>24</v>
      </c>
      <c r="G23" s="121">
        <v>13632</v>
      </c>
      <c r="H23" s="121"/>
      <c r="I23" s="63">
        <v>881</v>
      </c>
      <c r="J23" s="63">
        <v>1000</v>
      </c>
      <c r="K23" s="63">
        <v>746</v>
      </c>
      <c r="L23" s="63">
        <v>500</v>
      </c>
      <c r="M23" s="63">
        <v>692</v>
      </c>
      <c r="N23" s="63">
        <v>143</v>
      </c>
      <c r="O23" s="63">
        <v>179</v>
      </c>
      <c r="P23" s="63">
        <v>107</v>
      </c>
      <c r="Q23" s="63">
        <v>357</v>
      </c>
      <c r="R23" s="63">
        <v>728</v>
      </c>
    </row>
    <row r="24" spans="1:18" x14ac:dyDescent="0.25">
      <c r="A24" s="109"/>
      <c r="B24" s="109"/>
      <c r="C24" s="109"/>
      <c r="D24" s="109"/>
      <c r="E24" s="109"/>
      <c r="F24" s="109"/>
      <c r="G24" s="109"/>
      <c r="H24" s="109"/>
      <c r="I24" s="63">
        <v>464</v>
      </c>
      <c r="J24" s="63">
        <v>959</v>
      </c>
      <c r="K24" s="63">
        <v>304</v>
      </c>
      <c r="L24" s="63">
        <v>500</v>
      </c>
      <c r="M24" s="63">
        <v>977</v>
      </c>
      <c r="N24" s="63">
        <v>286</v>
      </c>
      <c r="O24" s="63">
        <v>763</v>
      </c>
      <c r="P24" s="63">
        <v>603</v>
      </c>
      <c r="Q24" s="63">
        <v>1000</v>
      </c>
      <c r="R24" s="63">
        <v>939</v>
      </c>
    </row>
    <row r="25" spans="1:18" x14ac:dyDescent="0.25">
      <c r="A25" s="119"/>
      <c r="B25" s="119"/>
      <c r="C25" s="119"/>
      <c r="D25" s="119"/>
      <c r="E25" s="119"/>
      <c r="F25" s="119"/>
      <c r="G25" s="119"/>
      <c r="H25" s="119"/>
      <c r="I25" s="104">
        <v>744</v>
      </c>
      <c r="J25" s="104">
        <v>760</v>
      </c>
      <c r="K25" s="103"/>
      <c r="L25" s="103"/>
      <c r="M25" s="103"/>
      <c r="N25" s="103"/>
      <c r="O25" s="103"/>
      <c r="P25" s="103"/>
      <c r="Q25" s="103"/>
      <c r="R25" s="103"/>
    </row>
    <row r="26" spans="1:18" x14ac:dyDescent="0.25">
      <c r="A26" s="97">
        <v>6</v>
      </c>
      <c r="B26" s="63">
        <v>16</v>
      </c>
      <c r="C26" s="120" t="s">
        <v>331</v>
      </c>
      <c r="D26" s="120"/>
      <c r="E26" s="120"/>
      <c r="F26" s="95" t="s">
        <v>72</v>
      </c>
      <c r="G26" s="121">
        <v>13441</v>
      </c>
      <c r="H26" s="121"/>
      <c r="I26" s="63">
        <v>822</v>
      </c>
      <c r="J26" s="63">
        <v>1000</v>
      </c>
      <c r="K26" s="63">
        <v>856</v>
      </c>
      <c r="L26" s="63">
        <v>953</v>
      </c>
      <c r="M26" s="63">
        <v>143</v>
      </c>
      <c r="N26" s="63">
        <v>661</v>
      </c>
      <c r="O26" s="63">
        <v>746</v>
      </c>
      <c r="P26" s="63">
        <v>536</v>
      </c>
      <c r="Q26" s="63">
        <v>959</v>
      </c>
      <c r="R26" s="63">
        <v>429</v>
      </c>
    </row>
    <row r="27" spans="1:18" x14ac:dyDescent="0.25">
      <c r="A27" s="109"/>
      <c r="B27" s="109"/>
      <c r="C27" s="109"/>
      <c r="D27" s="109"/>
      <c r="E27" s="109"/>
      <c r="F27" s="109"/>
      <c r="G27" s="109"/>
      <c r="H27" s="109"/>
      <c r="I27" s="63">
        <v>250</v>
      </c>
      <c r="J27" s="63">
        <v>721</v>
      </c>
      <c r="K27" s="63">
        <v>629</v>
      </c>
      <c r="L27" s="63">
        <v>686</v>
      </c>
      <c r="M27" s="63">
        <v>321</v>
      </c>
      <c r="N27" s="63">
        <v>672</v>
      </c>
      <c r="O27" s="63">
        <v>143</v>
      </c>
      <c r="P27" s="63">
        <v>536</v>
      </c>
      <c r="Q27" s="63">
        <v>997</v>
      </c>
      <c r="R27" s="63">
        <v>500</v>
      </c>
    </row>
    <row r="28" spans="1:18" x14ac:dyDescent="0.25">
      <c r="A28" s="119"/>
      <c r="B28" s="119"/>
      <c r="C28" s="119"/>
      <c r="D28" s="119"/>
      <c r="E28" s="119"/>
      <c r="F28" s="119"/>
      <c r="G28" s="119"/>
      <c r="H28" s="119"/>
      <c r="I28" s="104">
        <v>321</v>
      </c>
      <c r="J28" s="104">
        <v>560</v>
      </c>
      <c r="K28" s="103"/>
      <c r="L28" s="103"/>
      <c r="M28" s="103"/>
      <c r="N28" s="103"/>
      <c r="O28" s="103"/>
      <c r="P28" s="103"/>
      <c r="Q28" s="103"/>
      <c r="R28" s="103"/>
    </row>
    <row r="29" spans="1:18" x14ac:dyDescent="0.25">
      <c r="A29" s="97">
        <v>7</v>
      </c>
      <c r="B29" s="63">
        <v>4</v>
      </c>
      <c r="C29" s="120" t="s">
        <v>427</v>
      </c>
      <c r="D29" s="120"/>
      <c r="E29" s="120"/>
      <c r="F29" s="95" t="s">
        <v>24</v>
      </c>
      <c r="G29" s="121">
        <v>12872</v>
      </c>
      <c r="H29" s="121"/>
      <c r="I29" s="63">
        <v>945</v>
      </c>
      <c r="J29" s="63">
        <v>214</v>
      </c>
      <c r="K29" s="63">
        <v>271</v>
      </c>
      <c r="L29" s="63">
        <v>677</v>
      </c>
      <c r="M29" s="63">
        <v>619</v>
      </c>
      <c r="N29" s="63">
        <v>286</v>
      </c>
      <c r="O29" s="63">
        <v>429</v>
      </c>
      <c r="P29" s="63">
        <v>583</v>
      </c>
      <c r="Q29" s="63">
        <v>606</v>
      </c>
      <c r="R29" s="63">
        <v>972</v>
      </c>
    </row>
    <row r="30" spans="1:18" x14ac:dyDescent="0.25">
      <c r="A30" s="109"/>
      <c r="B30" s="109"/>
      <c r="C30" s="109"/>
      <c r="D30" s="109"/>
      <c r="E30" s="109"/>
      <c r="F30" s="109"/>
      <c r="G30" s="109"/>
      <c r="H30" s="109"/>
      <c r="I30" s="63">
        <v>874</v>
      </c>
      <c r="J30" s="63">
        <v>500</v>
      </c>
      <c r="K30" s="63">
        <v>907</v>
      </c>
      <c r="L30" s="63">
        <v>36</v>
      </c>
      <c r="M30" s="63">
        <v>429</v>
      </c>
      <c r="N30" s="63">
        <v>610</v>
      </c>
      <c r="O30" s="63">
        <v>745</v>
      </c>
      <c r="P30" s="63">
        <v>716</v>
      </c>
      <c r="Q30" s="63">
        <v>997</v>
      </c>
      <c r="R30" s="63">
        <v>339</v>
      </c>
    </row>
    <row r="31" spans="1:18" x14ac:dyDescent="0.25">
      <c r="A31" s="119"/>
      <c r="B31" s="119"/>
      <c r="C31" s="119"/>
      <c r="D31" s="119"/>
      <c r="E31" s="119"/>
      <c r="F31" s="119"/>
      <c r="G31" s="119"/>
      <c r="H31" s="119"/>
      <c r="I31" s="104">
        <v>796</v>
      </c>
      <c r="J31" s="104">
        <v>321</v>
      </c>
      <c r="K31" s="103"/>
      <c r="L31" s="103"/>
      <c r="M31" s="103"/>
      <c r="N31" s="103"/>
      <c r="O31" s="103"/>
      <c r="P31" s="103"/>
      <c r="Q31" s="103"/>
      <c r="R31" s="103"/>
    </row>
    <row r="32" spans="1:18" x14ac:dyDescent="0.25">
      <c r="A32" s="97">
        <v>8</v>
      </c>
      <c r="B32" s="63">
        <v>17</v>
      </c>
      <c r="C32" s="120" t="s">
        <v>428</v>
      </c>
      <c r="D32" s="120"/>
      <c r="E32" s="120"/>
      <c r="F32" s="95" t="s">
        <v>72</v>
      </c>
      <c r="G32" s="121">
        <v>12718</v>
      </c>
      <c r="H32" s="121"/>
      <c r="I32" s="63">
        <v>628</v>
      </c>
      <c r="J32" s="63">
        <v>586</v>
      </c>
      <c r="K32" s="63">
        <v>464</v>
      </c>
      <c r="L32" s="63">
        <v>760</v>
      </c>
      <c r="M32" s="63">
        <v>143</v>
      </c>
      <c r="N32" s="63">
        <v>643</v>
      </c>
      <c r="O32" s="63">
        <v>143</v>
      </c>
      <c r="P32" s="63">
        <v>1000</v>
      </c>
      <c r="Q32" s="63">
        <v>214</v>
      </c>
      <c r="R32" s="63">
        <v>393</v>
      </c>
    </row>
    <row r="33" spans="1:18" x14ac:dyDescent="0.25">
      <c r="A33" s="109"/>
      <c r="B33" s="109"/>
      <c r="C33" s="109"/>
      <c r="D33" s="109"/>
      <c r="E33" s="109"/>
      <c r="F33" s="109"/>
      <c r="G33" s="109"/>
      <c r="H33" s="109"/>
      <c r="I33" s="63">
        <v>179</v>
      </c>
      <c r="J33" s="63">
        <v>951</v>
      </c>
      <c r="K33" s="63">
        <v>357</v>
      </c>
      <c r="L33" s="63">
        <v>596</v>
      </c>
      <c r="M33" s="63">
        <v>985</v>
      </c>
      <c r="N33" s="63">
        <v>913</v>
      </c>
      <c r="O33" s="63">
        <v>991</v>
      </c>
      <c r="P33" s="63">
        <v>214</v>
      </c>
      <c r="Q33" s="63">
        <v>994</v>
      </c>
      <c r="R33" s="63">
        <v>616</v>
      </c>
    </row>
    <row r="34" spans="1:18" x14ac:dyDescent="0.25">
      <c r="A34" s="119"/>
      <c r="B34" s="119"/>
      <c r="C34" s="119"/>
      <c r="D34" s="119"/>
      <c r="E34" s="119"/>
      <c r="F34" s="119"/>
      <c r="G34" s="119"/>
      <c r="H34" s="119"/>
      <c r="I34" s="104">
        <v>698</v>
      </c>
      <c r="J34" s="104">
        <v>250</v>
      </c>
      <c r="K34" s="103"/>
      <c r="L34" s="103"/>
      <c r="M34" s="103"/>
      <c r="N34" s="103"/>
      <c r="O34" s="103"/>
      <c r="P34" s="103"/>
      <c r="Q34" s="103"/>
      <c r="R34" s="103"/>
    </row>
    <row r="35" spans="1:18" x14ac:dyDescent="0.25">
      <c r="A35" s="97">
        <v>9</v>
      </c>
      <c r="B35" s="63">
        <v>2</v>
      </c>
      <c r="C35" s="120" t="s">
        <v>429</v>
      </c>
      <c r="D35" s="120"/>
      <c r="E35" s="120"/>
      <c r="F35" s="95" t="s">
        <v>24</v>
      </c>
      <c r="G35" s="121">
        <v>12704</v>
      </c>
      <c r="H35" s="121"/>
      <c r="I35" s="63">
        <v>357</v>
      </c>
      <c r="J35" s="63">
        <v>863</v>
      </c>
      <c r="K35" s="63">
        <v>54</v>
      </c>
      <c r="L35" s="63">
        <v>214</v>
      </c>
      <c r="M35" s="63">
        <v>711</v>
      </c>
      <c r="N35" s="63">
        <v>750</v>
      </c>
      <c r="O35" s="63">
        <v>464</v>
      </c>
      <c r="P35" s="63">
        <v>898</v>
      </c>
      <c r="Q35" s="63">
        <v>816</v>
      </c>
      <c r="R35" s="63">
        <v>464</v>
      </c>
    </row>
    <row r="36" spans="1:18" x14ac:dyDescent="0.25">
      <c r="A36" s="109"/>
      <c r="B36" s="109"/>
      <c r="C36" s="109"/>
      <c r="D36" s="109"/>
      <c r="E36" s="109"/>
      <c r="F36" s="109"/>
      <c r="G36" s="109"/>
      <c r="H36" s="109"/>
      <c r="I36" s="63">
        <v>843</v>
      </c>
      <c r="J36" s="63">
        <v>719</v>
      </c>
      <c r="K36" s="63">
        <v>500</v>
      </c>
      <c r="L36" s="63">
        <v>536</v>
      </c>
      <c r="M36" s="63">
        <v>994</v>
      </c>
      <c r="N36" s="63">
        <v>691</v>
      </c>
      <c r="O36" s="63">
        <v>554</v>
      </c>
      <c r="P36" s="63">
        <v>624</v>
      </c>
      <c r="Q36" s="63">
        <v>759</v>
      </c>
      <c r="R36" s="63">
        <v>214</v>
      </c>
    </row>
    <row r="37" spans="1:18" x14ac:dyDescent="0.25">
      <c r="A37" s="119"/>
      <c r="B37" s="119"/>
      <c r="C37" s="119"/>
      <c r="D37" s="119"/>
      <c r="E37" s="119"/>
      <c r="F37" s="119"/>
      <c r="G37" s="119"/>
      <c r="H37" s="119"/>
      <c r="I37" s="104">
        <v>500</v>
      </c>
      <c r="J37" s="104">
        <v>179</v>
      </c>
      <c r="K37" s="103"/>
      <c r="L37" s="103"/>
      <c r="M37" s="103"/>
      <c r="N37" s="103"/>
      <c r="O37" s="103"/>
      <c r="P37" s="103"/>
      <c r="Q37" s="103"/>
      <c r="R37" s="103"/>
    </row>
    <row r="38" spans="1:18" x14ac:dyDescent="0.25">
      <c r="A38" s="97">
        <v>10</v>
      </c>
      <c r="B38" s="63">
        <v>9</v>
      </c>
      <c r="C38" s="120" t="s">
        <v>301</v>
      </c>
      <c r="D38" s="120"/>
      <c r="E38" s="120"/>
      <c r="F38" s="95" t="s">
        <v>23</v>
      </c>
      <c r="G38" s="121">
        <v>12595</v>
      </c>
      <c r="H38" s="121"/>
      <c r="I38" s="63">
        <v>774</v>
      </c>
      <c r="J38" s="63">
        <v>536</v>
      </c>
      <c r="K38" s="63">
        <v>894</v>
      </c>
      <c r="L38" s="63">
        <v>1000</v>
      </c>
      <c r="M38" s="63">
        <v>1000</v>
      </c>
      <c r="N38" s="63">
        <v>500</v>
      </c>
      <c r="O38" s="63">
        <v>214</v>
      </c>
      <c r="P38" s="63">
        <v>570</v>
      </c>
      <c r="Q38" s="63">
        <v>761</v>
      </c>
      <c r="R38" s="63">
        <v>286</v>
      </c>
    </row>
    <row r="39" spans="1:18" x14ac:dyDescent="0.25">
      <c r="A39" s="109"/>
      <c r="B39" s="109"/>
      <c r="C39" s="109"/>
      <c r="D39" s="109"/>
      <c r="E39" s="109"/>
      <c r="F39" s="109"/>
      <c r="G39" s="109"/>
      <c r="H39" s="109"/>
      <c r="I39" s="63">
        <v>803</v>
      </c>
      <c r="J39" s="63">
        <v>179</v>
      </c>
      <c r="K39" s="63">
        <v>54</v>
      </c>
      <c r="L39" s="63">
        <v>393</v>
      </c>
      <c r="M39" s="63">
        <v>179</v>
      </c>
      <c r="N39" s="63">
        <v>598</v>
      </c>
      <c r="O39" s="63">
        <v>536</v>
      </c>
      <c r="P39" s="63">
        <v>889</v>
      </c>
      <c r="Q39" s="63">
        <v>429</v>
      </c>
      <c r="R39" s="63">
        <v>1000</v>
      </c>
    </row>
    <row r="40" spans="1:18" x14ac:dyDescent="0.25">
      <c r="A40" s="119"/>
      <c r="B40" s="119"/>
      <c r="C40" s="119"/>
      <c r="D40" s="119"/>
      <c r="E40" s="119"/>
      <c r="F40" s="119"/>
      <c r="G40" s="119"/>
      <c r="H40" s="119"/>
      <c r="I40" s="104">
        <v>464</v>
      </c>
      <c r="J40" s="104">
        <v>536</v>
      </c>
      <c r="K40" s="103"/>
      <c r="L40" s="103"/>
      <c r="M40" s="103"/>
      <c r="N40" s="103"/>
      <c r="O40" s="103"/>
      <c r="P40" s="103"/>
      <c r="Q40" s="103"/>
      <c r="R40" s="103"/>
    </row>
    <row r="41" spans="1:18" x14ac:dyDescent="0.25">
      <c r="A41" s="97">
        <v>11</v>
      </c>
      <c r="B41" s="63">
        <v>14</v>
      </c>
      <c r="C41" s="120" t="s">
        <v>430</v>
      </c>
      <c r="D41" s="120"/>
      <c r="E41" s="120"/>
      <c r="F41" s="95" t="s">
        <v>23</v>
      </c>
      <c r="G41" s="121">
        <v>12536</v>
      </c>
      <c r="H41" s="121"/>
      <c r="I41" s="63">
        <v>429</v>
      </c>
      <c r="J41" s="63">
        <v>997</v>
      </c>
      <c r="K41" s="63">
        <v>676</v>
      </c>
      <c r="L41" s="63">
        <v>536</v>
      </c>
      <c r="M41" s="63">
        <v>675</v>
      </c>
      <c r="N41" s="63">
        <v>572</v>
      </c>
      <c r="O41" s="63">
        <v>541</v>
      </c>
      <c r="P41" s="63">
        <v>699</v>
      </c>
      <c r="Q41" s="63">
        <v>393</v>
      </c>
      <c r="R41" s="63">
        <v>769</v>
      </c>
    </row>
    <row r="42" spans="1:18" x14ac:dyDescent="0.25">
      <c r="A42" s="109"/>
      <c r="B42" s="109"/>
      <c r="C42" s="109"/>
      <c r="D42" s="109"/>
      <c r="E42" s="109"/>
      <c r="F42" s="109"/>
      <c r="G42" s="109"/>
      <c r="H42" s="109"/>
      <c r="I42" s="63">
        <v>536</v>
      </c>
      <c r="J42" s="63">
        <v>947</v>
      </c>
      <c r="K42" s="63">
        <v>214</v>
      </c>
      <c r="L42" s="63">
        <v>179</v>
      </c>
      <c r="M42" s="63">
        <v>500</v>
      </c>
      <c r="N42" s="63">
        <v>799</v>
      </c>
      <c r="O42" s="63">
        <v>1000</v>
      </c>
      <c r="P42" s="63">
        <v>179</v>
      </c>
      <c r="Q42" s="63">
        <v>977</v>
      </c>
      <c r="R42" s="63">
        <v>107</v>
      </c>
    </row>
    <row r="43" spans="1:18" x14ac:dyDescent="0.25">
      <c r="A43" s="119"/>
      <c r="B43" s="119"/>
      <c r="C43" s="119"/>
      <c r="D43" s="119"/>
      <c r="E43" s="119"/>
      <c r="F43" s="119"/>
      <c r="G43" s="119"/>
      <c r="H43" s="119"/>
      <c r="I43" s="104">
        <v>53</v>
      </c>
      <c r="J43" s="104">
        <v>758</v>
      </c>
      <c r="K43" s="103"/>
      <c r="L43" s="103"/>
      <c r="M43" s="103"/>
      <c r="N43" s="103"/>
      <c r="O43" s="103"/>
      <c r="P43" s="103"/>
      <c r="Q43" s="103"/>
      <c r="R43" s="103"/>
    </row>
    <row r="44" spans="1:18" x14ac:dyDescent="0.25">
      <c r="A44" s="97">
        <v>12</v>
      </c>
      <c r="B44" s="63">
        <v>26</v>
      </c>
      <c r="C44" s="120" t="s">
        <v>431</v>
      </c>
      <c r="D44" s="120"/>
      <c r="E44" s="120"/>
      <c r="F44" s="95" t="s">
        <v>22</v>
      </c>
      <c r="G44" s="121">
        <v>12467</v>
      </c>
      <c r="H44" s="121"/>
      <c r="I44" s="63">
        <v>143</v>
      </c>
      <c r="J44" s="63">
        <v>393</v>
      </c>
      <c r="K44" s="63">
        <v>250</v>
      </c>
      <c r="L44" s="63">
        <v>645</v>
      </c>
      <c r="M44" s="63">
        <v>286</v>
      </c>
      <c r="N44" s="63">
        <v>536</v>
      </c>
      <c r="O44" s="63">
        <v>890</v>
      </c>
      <c r="P44" s="63">
        <v>844</v>
      </c>
      <c r="Q44" s="63">
        <v>562</v>
      </c>
      <c r="R44" s="63">
        <v>769</v>
      </c>
    </row>
    <row r="45" spans="1:18" x14ac:dyDescent="0.25">
      <c r="A45" s="109"/>
      <c r="B45" s="109"/>
      <c r="C45" s="109"/>
      <c r="D45" s="109"/>
      <c r="E45" s="109"/>
      <c r="F45" s="109"/>
      <c r="G45" s="109"/>
      <c r="H45" s="109"/>
      <c r="I45" s="63">
        <v>591</v>
      </c>
      <c r="J45" s="63">
        <v>697</v>
      </c>
      <c r="K45" s="63">
        <v>179</v>
      </c>
      <c r="L45" s="63">
        <v>716</v>
      </c>
      <c r="M45" s="63">
        <v>540</v>
      </c>
      <c r="N45" s="63">
        <v>917</v>
      </c>
      <c r="O45" s="63">
        <v>321</v>
      </c>
      <c r="P45" s="63">
        <v>712</v>
      </c>
      <c r="Q45" s="63">
        <v>994</v>
      </c>
      <c r="R45" s="63">
        <v>339</v>
      </c>
    </row>
    <row r="46" spans="1:18" x14ac:dyDescent="0.25">
      <c r="A46" s="119"/>
      <c r="B46" s="119"/>
      <c r="C46" s="119"/>
      <c r="D46" s="119"/>
      <c r="E46" s="119"/>
      <c r="F46" s="119"/>
      <c r="G46" s="119"/>
      <c r="H46" s="119"/>
      <c r="I46" s="104">
        <v>1000</v>
      </c>
      <c r="J46" s="104">
        <v>143</v>
      </c>
      <c r="K46" s="103"/>
      <c r="L46" s="103"/>
      <c r="M46" s="103"/>
      <c r="N46" s="103"/>
      <c r="O46" s="103"/>
      <c r="P46" s="103"/>
      <c r="Q46" s="103"/>
      <c r="R46" s="103"/>
    </row>
    <row r="47" spans="1:18" x14ac:dyDescent="0.25">
      <c r="A47" s="97">
        <v>13</v>
      </c>
      <c r="B47" s="63">
        <v>3</v>
      </c>
      <c r="C47" s="120" t="s">
        <v>395</v>
      </c>
      <c r="D47" s="120"/>
      <c r="E47" s="120"/>
      <c r="F47" s="95" t="s">
        <v>24</v>
      </c>
      <c r="G47" s="121">
        <v>12366</v>
      </c>
      <c r="H47" s="121"/>
      <c r="I47" s="63">
        <v>937</v>
      </c>
      <c r="J47" s="63">
        <v>992</v>
      </c>
      <c r="K47" s="63">
        <v>429</v>
      </c>
      <c r="L47" s="63">
        <v>179</v>
      </c>
      <c r="M47" s="63">
        <v>730</v>
      </c>
      <c r="N47" s="63">
        <v>750</v>
      </c>
      <c r="O47" s="63">
        <v>393</v>
      </c>
      <c r="P47" s="63">
        <v>429</v>
      </c>
      <c r="Q47" s="63">
        <v>500</v>
      </c>
      <c r="R47" s="63">
        <v>932</v>
      </c>
    </row>
    <row r="48" spans="1:18" x14ac:dyDescent="0.25">
      <c r="A48" s="109"/>
      <c r="B48" s="109"/>
      <c r="C48" s="109"/>
      <c r="D48" s="109"/>
      <c r="E48" s="109"/>
      <c r="F48" s="109"/>
      <c r="G48" s="109"/>
      <c r="H48" s="109"/>
      <c r="I48" s="63">
        <v>71</v>
      </c>
      <c r="J48" s="63">
        <v>1000</v>
      </c>
      <c r="K48" s="63">
        <v>536</v>
      </c>
      <c r="L48" s="63">
        <v>746</v>
      </c>
      <c r="M48" s="63">
        <v>357</v>
      </c>
      <c r="N48" s="63">
        <v>250</v>
      </c>
      <c r="O48" s="63">
        <v>891</v>
      </c>
      <c r="P48" s="63">
        <v>143</v>
      </c>
      <c r="Q48" s="63">
        <v>107</v>
      </c>
      <c r="R48" s="63">
        <v>958</v>
      </c>
    </row>
    <row r="49" spans="1:18" x14ac:dyDescent="0.25">
      <c r="A49" s="119"/>
      <c r="B49" s="119"/>
      <c r="C49" s="119"/>
      <c r="D49" s="119"/>
      <c r="E49" s="119"/>
      <c r="F49" s="119"/>
      <c r="G49" s="119"/>
      <c r="H49" s="119"/>
      <c r="I49" s="104">
        <v>36</v>
      </c>
      <c r="J49" s="104">
        <v>1000</v>
      </c>
      <c r="K49" s="103"/>
      <c r="L49" s="103"/>
      <c r="M49" s="103"/>
      <c r="N49" s="103"/>
      <c r="O49" s="103"/>
      <c r="P49" s="103"/>
      <c r="Q49" s="103"/>
      <c r="R49" s="103"/>
    </row>
    <row r="50" spans="1:18" x14ac:dyDescent="0.25">
      <c r="A50" s="97">
        <v>14</v>
      </c>
      <c r="B50" s="63">
        <v>27</v>
      </c>
      <c r="C50" s="120" t="s">
        <v>281</v>
      </c>
      <c r="D50" s="120"/>
      <c r="E50" s="120"/>
      <c r="F50" s="95" t="s">
        <v>22</v>
      </c>
      <c r="G50" s="121">
        <v>11826</v>
      </c>
      <c r="H50" s="121"/>
      <c r="I50" s="63">
        <v>71</v>
      </c>
      <c r="J50" s="63">
        <v>588</v>
      </c>
      <c r="K50" s="63">
        <v>536</v>
      </c>
      <c r="L50" s="63">
        <v>739</v>
      </c>
      <c r="M50" s="63">
        <v>393</v>
      </c>
      <c r="N50" s="63">
        <v>839</v>
      </c>
      <c r="O50" s="63">
        <v>953</v>
      </c>
      <c r="P50" s="63">
        <v>464</v>
      </c>
      <c r="Q50" s="63">
        <v>783</v>
      </c>
      <c r="R50" s="63">
        <v>786</v>
      </c>
    </row>
    <row r="51" spans="1:18" x14ac:dyDescent="0.25">
      <c r="A51" s="109"/>
      <c r="B51" s="109"/>
      <c r="C51" s="109"/>
      <c r="D51" s="109"/>
      <c r="E51" s="109"/>
      <c r="F51" s="109"/>
      <c r="G51" s="109"/>
      <c r="H51" s="109"/>
      <c r="I51" s="63">
        <v>1000</v>
      </c>
      <c r="J51" s="63">
        <v>321</v>
      </c>
      <c r="K51" s="63">
        <v>-192</v>
      </c>
      <c r="L51" s="63">
        <v>71</v>
      </c>
      <c r="M51" s="63">
        <v>393</v>
      </c>
      <c r="N51" s="63">
        <v>357</v>
      </c>
      <c r="O51" s="63">
        <v>193</v>
      </c>
      <c r="P51" s="63">
        <v>880</v>
      </c>
      <c r="Q51" s="63">
        <v>836</v>
      </c>
      <c r="R51" s="63">
        <v>598</v>
      </c>
    </row>
    <row r="52" spans="1:18" x14ac:dyDescent="0.25">
      <c r="A52" s="119"/>
      <c r="B52" s="119"/>
      <c r="C52" s="119"/>
      <c r="D52" s="119"/>
      <c r="E52" s="119"/>
      <c r="F52" s="119"/>
      <c r="G52" s="119"/>
      <c r="H52" s="119"/>
      <c r="I52" s="104">
        <v>224</v>
      </c>
      <c r="J52" s="104">
        <v>993</v>
      </c>
      <c r="K52" s="103"/>
      <c r="L52" s="103"/>
      <c r="M52" s="103"/>
      <c r="N52" s="103"/>
      <c r="O52" s="103"/>
      <c r="P52" s="103"/>
      <c r="Q52" s="103"/>
      <c r="R52" s="103"/>
    </row>
    <row r="53" spans="1:18" x14ac:dyDescent="0.25">
      <c r="A53" s="97">
        <v>15</v>
      </c>
      <c r="B53" s="63">
        <v>19</v>
      </c>
      <c r="C53" s="120" t="s">
        <v>432</v>
      </c>
      <c r="D53" s="120"/>
      <c r="E53" s="120"/>
      <c r="F53" s="95" t="s">
        <v>72</v>
      </c>
      <c r="G53" s="121">
        <v>11529</v>
      </c>
      <c r="H53" s="121"/>
      <c r="I53" s="63">
        <v>536</v>
      </c>
      <c r="J53" s="63">
        <v>752</v>
      </c>
      <c r="K53" s="63">
        <v>500</v>
      </c>
      <c r="L53" s="63">
        <v>71</v>
      </c>
      <c r="M53" s="63">
        <v>429</v>
      </c>
      <c r="N53" s="63">
        <v>607</v>
      </c>
      <c r="O53" s="63">
        <v>691</v>
      </c>
      <c r="P53" s="63">
        <v>630</v>
      </c>
      <c r="Q53" s="63">
        <v>595</v>
      </c>
      <c r="R53" s="63">
        <v>728</v>
      </c>
    </row>
    <row r="54" spans="1:18" x14ac:dyDescent="0.25">
      <c r="A54" s="109"/>
      <c r="B54" s="109"/>
      <c r="C54" s="109"/>
      <c r="D54" s="109"/>
      <c r="E54" s="109"/>
      <c r="F54" s="109"/>
      <c r="G54" s="109"/>
      <c r="H54" s="109"/>
      <c r="I54" s="63">
        <v>740</v>
      </c>
      <c r="J54" s="63">
        <v>250</v>
      </c>
      <c r="K54" s="63">
        <v>304</v>
      </c>
      <c r="L54" s="63">
        <v>214</v>
      </c>
      <c r="M54" s="63">
        <v>683</v>
      </c>
      <c r="N54" s="63">
        <v>536</v>
      </c>
      <c r="O54" s="63">
        <v>663</v>
      </c>
      <c r="P54" s="63">
        <v>1000</v>
      </c>
      <c r="Q54" s="63">
        <v>286</v>
      </c>
      <c r="R54" s="63">
        <v>393</v>
      </c>
    </row>
    <row r="55" spans="1:18" x14ac:dyDescent="0.25">
      <c r="A55" s="119"/>
      <c r="B55" s="119"/>
      <c r="C55" s="119"/>
      <c r="D55" s="119"/>
      <c r="E55" s="119"/>
      <c r="F55" s="119"/>
      <c r="G55" s="119"/>
      <c r="H55" s="119"/>
      <c r="I55" s="104">
        <v>635</v>
      </c>
      <c r="J55" s="104">
        <v>286</v>
      </c>
      <c r="K55" s="103"/>
      <c r="L55" s="103"/>
      <c r="M55" s="103"/>
      <c r="N55" s="103"/>
      <c r="O55" s="103"/>
      <c r="P55" s="103"/>
      <c r="Q55" s="103"/>
      <c r="R55" s="103"/>
    </row>
    <row r="56" spans="1:18" x14ac:dyDescent="0.25">
      <c r="A56" s="97">
        <v>16</v>
      </c>
      <c r="B56" s="63">
        <v>18</v>
      </c>
      <c r="C56" s="120" t="s">
        <v>433</v>
      </c>
      <c r="D56" s="120"/>
      <c r="E56" s="120"/>
      <c r="F56" s="95" t="s">
        <v>72</v>
      </c>
      <c r="G56" s="121">
        <v>11323</v>
      </c>
      <c r="H56" s="121"/>
      <c r="I56" s="63">
        <v>636</v>
      </c>
      <c r="J56" s="63">
        <v>429</v>
      </c>
      <c r="K56" s="63">
        <v>639</v>
      </c>
      <c r="L56" s="63">
        <v>286</v>
      </c>
      <c r="M56" s="63">
        <v>357</v>
      </c>
      <c r="N56" s="63">
        <v>214</v>
      </c>
      <c r="O56" s="63">
        <v>904</v>
      </c>
      <c r="P56" s="63">
        <v>551</v>
      </c>
      <c r="Q56" s="63">
        <v>71</v>
      </c>
      <c r="R56" s="63">
        <v>107</v>
      </c>
    </row>
    <row r="57" spans="1:18" x14ac:dyDescent="0.25">
      <c r="A57" s="109"/>
      <c r="B57" s="109"/>
      <c r="C57" s="109"/>
      <c r="D57" s="109"/>
      <c r="E57" s="109"/>
      <c r="F57" s="109"/>
      <c r="G57" s="109"/>
      <c r="H57" s="109"/>
      <c r="I57" s="63">
        <v>107</v>
      </c>
      <c r="J57" s="63">
        <v>1000</v>
      </c>
      <c r="K57" s="63">
        <v>1000</v>
      </c>
      <c r="L57" s="63">
        <v>910</v>
      </c>
      <c r="M57" s="63">
        <v>842</v>
      </c>
      <c r="N57" s="63">
        <v>464</v>
      </c>
      <c r="O57" s="63">
        <v>71</v>
      </c>
      <c r="P57" s="63">
        <v>429</v>
      </c>
      <c r="Q57" s="63">
        <v>500</v>
      </c>
      <c r="R57" s="63">
        <v>591</v>
      </c>
    </row>
    <row r="58" spans="1:18" x14ac:dyDescent="0.25">
      <c r="A58" s="119"/>
      <c r="B58" s="119"/>
      <c r="C58" s="119"/>
      <c r="D58" s="119"/>
      <c r="E58" s="119"/>
      <c r="F58" s="119"/>
      <c r="G58" s="119"/>
      <c r="H58" s="119"/>
      <c r="I58" s="104">
        <v>612</v>
      </c>
      <c r="J58" s="104">
        <v>603</v>
      </c>
      <c r="K58" s="103"/>
      <c r="L58" s="103"/>
      <c r="M58" s="103"/>
      <c r="N58" s="103"/>
      <c r="O58" s="103"/>
      <c r="P58" s="103"/>
      <c r="Q58" s="103"/>
      <c r="R58" s="103"/>
    </row>
    <row r="59" spans="1:18" x14ac:dyDescent="0.25">
      <c r="A59" s="97">
        <v>17</v>
      </c>
      <c r="B59" s="63">
        <v>25</v>
      </c>
      <c r="C59" s="120" t="s">
        <v>434</v>
      </c>
      <c r="D59" s="120"/>
      <c r="E59" s="120"/>
      <c r="F59" s="95" t="s">
        <v>120</v>
      </c>
      <c r="G59" s="121">
        <v>11133</v>
      </c>
      <c r="H59" s="121"/>
      <c r="I59" s="63">
        <v>286</v>
      </c>
      <c r="J59" s="63">
        <v>143</v>
      </c>
      <c r="K59" s="63">
        <v>286</v>
      </c>
      <c r="L59" s="63">
        <v>812</v>
      </c>
      <c r="M59" s="63">
        <v>500</v>
      </c>
      <c r="N59" s="63">
        <v>447</v>
      </c>
      <c r="O59" s="63">
        <v>250</v>
      </c>
      <c r="P59" s="63">
        <v>214</v>
      </c>
      <c r="Q59" s="63">
        <v>543</v>
      </c>
      <c r="R59" s="63">
        <v>536</v>
      </c>
    </row>
    <row r="60" spans="1:18" x14ac:dyDescent="0.25">
      <c r="A60" s="109"/>
      <c r="B60" s="109"/>
      <c r="C60" s="109"/>
      <c r="D60" s="109"/>
      <c r="E60" s="109"/>
      <c r="F60" s="109"/>
      <c r="G60" s="109"/>
      <c r="H60" s="109"/>
      <c r="I60" s="63">
        <v>500</v>
      </c>
      <c r="J60" s="63">
        <v>910</v>
      </c>
      <c r="K60" s="63">
        <v>393</v>
      </c>
      <c r="L60" s="63">
        <v>686</v>
      </c>
      <c r="M60" s="63">
        <v>910</v>
      </c>
      <c r="N60" s="63">
        <v>976</v>
      </c>
      <c r="O60" s="63">
        <v>955</v>
      </c>
      <c r="P60" s="63">
        <v>71</v>
      </c>
      <c r="Q60" s="63">
        <v>36</v>
      </c>
      <c r="R60" s="63">
        <v>658</v>
      </c>
    </row>
    <row r="61" spans="1:18" x14ac:dyDescent="0.25">
      <c r="A61" s="119"/>
      <c r="B61" s="119"/>
      <c r="C61" s="119"/>
      <c r="D61" s="119"/>
      <c r="E61" s="119"/>
      <c r="F61" s="119"/>
      <c r="G61" s="119"/>
      <c r="H61" s="119"/>
      <c r="I61" s="104">
        <v>214</v>
      </c>
      <c r="J61" s="104">
        <v>807</v>
      </c>
      <c r="K61" s="103"/>
      <c r="L61" s="103"/>
      <c r="M61" s="103"/>
      <c r="N61" s="103"/>
      <c r="O61" s="103"/>
      <c r="P61" s="103"/>
      <c r="Q61" s="103"/>
      <c r="R61" s="103"/>
    </row>
    <row r="62" spans="1:18" x14ac:dyDescent="0.25">
      <c r="A62" s="97">
        <v>18</v>
      </c>
      <c r="B62" s="63">
        <v>23</v>
      </c>
      <c r="C62" s="120" t="s">
        <v>435</v>
      </c>
      <c r="D62" s="120"/>
      <c r="E62" s="120"/>
      <c r="F62" s="95" t="s">
        <v>0</v>
      </c>
      <c r="G62" s="121">
        <v>10740</v>
      </c>
      <c r="H62" s="121"/>
      <c r="I62" s="63">
        <v>321</v>
      </c>
      <c r="J62" s="63">
        <v>71</v>
      </c>
      <c r="K62" s="63">
        <v>143</v>
      </c>
      <c r="L62" s="63">
        <v>838</v>
      </c>
      <c r="M62" s="63">
        <v>949</v>
      </c>
      <c r="N62" s="63">
        <v>447</v>
      </c>
      <c r="O62" s="63">
        <v>990</v>
      </c>
      <c r="P62" s="63">
        <v>36</v>
      </c>
      <c r="Q62" s="63">
        <v>731</v>
      </c>
      <c r="R62" s="63">
        <v>357</v>
      </c>
    </row>
    <row r="63" spans="1:18" x14ac:dyDescent="0.25">
      <c r="A63" s="109"/>
      <c r="B63" s="109"/>
      <c r="C63" s="109"/>
      <c r="D63" s="109"/>
      <c r="E63" s="109"/>
      <c r="F63" s="109"/>
      <c r="G63" s="109"/>
      <c r="H63" s="109"/>
      <c r="I63" s="63">
        <v>607</v>
      </c>
      <c r="J63" s="63">
        <v>536</v>
      </c>
      <c r="K63" s="63">
        <v>783</v>
      </c>
      <c r="L63" s="63">
        <v>321</v>
      </c>
      <c r="M63" s="63">
        <v>751</v>
      </c>
      <c r="N63" s="63">
        <v>214</v>
      </c>
      <c r="O63" s="63">
        <v>250</v>
      </c>
      <c r="P63" s="63">
        <v>678</v>
      </c>
      <c r="Q63" s="63">
        <v>179</v>
      </c>
      <c r="R63" s="63">
        <v>536</v>
      </c>
    </row>
    <row r="64" spans="1:18" x14ac:dyDescent="0.25">
      <c r="A64" s="119"/>
      <c r="B64" s="119"/>
      <c r="C64" s="119"/>
      <c r="D64" s="119"/>
      <c r="E64" s="119"/>
      <c r="F64" s="119"/>
      <c r="G64" s="119"/>
      <c r="H64" s="119"/>
      <c r="I64" s="104">
        <v>573</v>
      </c>
      <c r="J64" s="104">
        <v>429</v>
      </c>
      <c r="K64" s="103"/>
      <c r="L64" s="103"/>
      <c r="M64" s="103"/>
      <c r="N64" s="103"/>
      <c r="O64" s="103"/>
      <c r="P64" s="103"/>
      <c r="Q64" s="103"/>
      <c r="R64" s="103"/>
    </row>
    <row r="65" spans="1:19" x14ac:dyDescent="0.25">
      <c r="A65" s="97">
        <v>19</v>
      </c>
      <c r="B65" s="63">
        <v>22</v>
      </c>
      <c r="C65" s="120" t="s">
        <v>436</v>
      </c>
      <c r="D65" s="120"/>
      <c r="E65" s="120"/>
      <c r="F65" s="95" t="s">
        <v>1</v>
      </c>
      <c r="G65" s="121">
        <v>10702</v>
      </c>
      <c r="H65" s="121"/>
      <c r="I65" s="63">
        <v>250</v>
      </c>
      <c r="J65" s="63">
        <v>107</v>
      </c>
      <c r="K65" s="63">
        <v>179</v>
      </c>
      <c r="L65" s="63">
        <v>393</v>
      </c>
      <c r="M65" s="63">
        <v>985</v>
      </c>
      <c r="N65" s="63">
        <v>179</v>
      </c>
      <c r="O65" s="63">
        <v>762</v>
      </c>
      <c r="P65" s="63">
        <v>878</v>
      </c>
      <c r="Q65" s="63">
        <v>915</v>
      </c>
      <c r="R65" s="63">
        <v>603</v>
      </c>
      <c r="S65">
        <f>G65/$U$2</f>
        <v>486.45454545454544</v>
      </c>
    </row>
    <row r="66" spans="1:19" x14ac:dyDescent="0.25">
      <c r="A66" s="109"/>
      <c r="B66" s="109"/>
      <c r="C66" s="109"/>
      <c r="D66" s="109"/>
      <c r="E66" s="109"/>
      <c r="F66" s="109"/>
      <c r="G66" s="109"/>
      <c r="H66" s="109"/>
      <c r="I66" s="63">
        <v>685</v>
      </c>
      <c r="J66" s="63">
        <v>393</v>
      </c>
      <c r="K66" s="63">
        <v>464</v>
      </c>
      <c r="L66" s="63">
        <v>286</v>
      </c>
      <c r="M66" s="63">
        <v>922</v>
      </c>
      <c r="N66" s="63">
        <v>71</v>
      </c>
      <c r="O66" s="63">
        <v>179</v>
      </c>
      <c r="P66" s="63">
        <v>569</v>
      </c>
      <c r="Q66" s="63">
        <v>676</v>
      </c>
      <c r="R66" s="63">
        <v>143</v>
      </c>
    </row>
    <row r="67" spans="1:19" x14ac:dyDescent="0.25">
      <c r="A67" s="119"/>
      <c r="B67" s="119"/>
      <c r="C67" s="119"/>
      <c r="D67" s="119"/>
      <c r="E67" s="119"/>
      <c r="F67" s="119"/>
      <c r="G67" s="119"/>
      <c r="H67" s="119"/>
      <c r="I67" s="104">
        <v>71</v>
      </c>
      <c r="J67" s="104">
        <v>992</v>
      </c>
      <c r="K67" s="103"/>
      <c r="L67" s="103"/>
      <c r="M67" s="103"/>
      <c r="N67" s="103"/>
      <c r="O67" s="103"/>
      <c r="P67" s="103"/>
      <c r="Q67" s="103"/>
      <c r="R67" s="103"/>
    </row>
    <row r="68" spans="1:19" x14ac:dyDescent="0.25">
      <c r="A68" s="97">
        <v>20</v>
      </c>
      <c r="B68" s="63">
        <v>15</v>
      </c>
      <c r="C68" s="120" t="s">
        <v>437</v>
      </c>
      <c r="D68" s="120"/>
      <c r="E68" s="120"/>
      <c r="F68" s="95" t="s">
        <v>72</v>
      </c>
      <c r="G68" s="121">
        <v>10419</v>
      </c>
      <c r="H68" s="121"/>
      <c r="I68" s="63">
        <v>664</v>
      </c>
      <c r="J68" s="63">
        <v>286</v>
      </c>
      <c r="K68" s="63">
        <v>829</v>
      </c>
      <c r="L68" s="63">
        <v>927</v>
      </c>
      <c r="M68" s="63">
        <v>960</v>
      </c>
      <c r="N68" s="63">
        <v>143</v>
      </c>
      <c r="O68" s="63">
        <v>286</v>
      </c>
      <c r="P68" s="63">
        <v>583</v>
      </c>
      <c r="Q68" s="63">
        <v>617</v>
      </c>
      <c r="R68" s="63">
        <v>560</v>
      </c>
    </row>
    <row r="69" spans="1:19" x14ac:dyDescent="0.25">
      <c r="A69" s="109"/>
      <c r="B69" s="109"/>
      <c r="C69" s="109"/>
      <c r="D69" s="109"/>
      <c r="E69" s="109"/>
      <c r="F69" s="109"/>
      <c r="G69" s="109"/>
      <c r="H69" s="109"/>
      <c r="I69" s="63">
        <v>214</v>
      </c>
      <c r="J69" s="63">
        <v>143</v>
      </c>
      <c r="K69" s="63">
        <v>814</v>
      </c>
      <c r="L69" s="63">
        <v>805</v>
      </c>
      <c r="M69" s="63">
        <v>536</v>
      </c>
      <c r="N69" s="63">
        <v>143</v>
      </c>
      <c r="O69" s="63">
        <v>214</v>
      </c>
      <c r="P69" s="63">
        <v>375</v>
      </c>
      <c r="Q69" s="63">
        <v>214</v>
      </c>
      <c r="R69" s="63">
        <v>71</v>
      </c>
    </row>
    <row r="70" spans="1:19" x14ac:dyDescent="0.25">
      <c r="A70" s="119"/>
      <c r="B70" s="119"/>
      <c r="C70" s="119"/>
      <c r="D70" s="119"/>
      <c r="E70" s="119"/>
      <c r="F70" s="119"/>
      <c r="G70" s="119"/>
      <c r="H70" s="119"/>
      <c r="I70" s="104">
        <v>36</v>
      </c>
      <c r="J70" s="104">
        <v>999</v>
      </c>
      <c r="K70" s="103"/>
      <c r="L70" s="103"/>
      <c r="M70" s="103"/>
      <c r="N70" s="103"/>
      <c r="O70" s="103"/>
      <c r="P70" s="103"/>
      <c r="Q70" s="103"/>
      <c r="R70" s="103"/>
    </row>
    <row r="71" spans="1:19" x14ac:dyDescent="0.25">
      <c r="A71" s="97">
        <v>21</v>
      </c>
      <c r="B71" s="63">
        <v>5</v>
      </c>
      <c r="C71" s="120" t="s">
        <v>438</v>
      </c>
      <c r="D71" s="120"/>
      <c r="E71" s="120"/>
      <c r="F71" s="95" t="s">
        <v>24</v>
      </c>
      <c r="G71" s="121">
        <v>10275</v>
      </c>
      <c r="H71" s="121"/>
      <c r="I71" s="63">
        <v>1000</v>
      </c>
      <c r="J71" s="63">
        <v>357</v>
      </c>
      <c r="K71" s="63">
        <v>54</v>
      </c>
      <c r="L71" s="63">
        <v>143</v>
      </c>
      <c r="M71" s="63">
        <v>143</v>
      </c>
      <c r="N71" s="63">
        <v>822</v>
      </c>
      <c r="O71" s="63">
        <v>36</v>
      </c>
      <c r="P71" s="63">
        <v>143</v>
      </c>
      <c r="Q71" s="63">
        <v>429</v>
      </c>
      <c r="R71" s="63">
        <v>321</v>
      </c>
    </row>
    <row r="72" spans="1:19" x14ac:dyDescent="0.25">
      <c r="A72" s="109"/>
      <c r="B72" s="109"/>
      <c r="C72" s="109"/>
      <c r="D72" s="109"/>
      <c r="E72" s="109"/>
      <c r="F72" s="109"/>
      <c r="G72" s="109"/>
      <c r="H72" s="109"/>
      <c r="I72" s="63">
        <v>143</v>
      </c>
      <c r="J72" s="63">
        <v>974</v>
      </c>
      <c r="K72" s="63">
        <v>250</v>
      </c>
      <c r="L72" s="63">
        <v>357</v>
      </c>
      <c r="M72" s="63">
        <v>1000</v>
      </c>
      <c r="N72" s="63">
        <v>947</v>
      </c>
      <c r="O72" s="63">
        <v>464</v>
      </c>
      <c r="P72" s="63">
        <v>500</v>
      </c>
      <c r="Q72" s="63">
        <v>911</v>
      </c>
      <c r="R72" s="63">
        <v>250</v>
      </c>
    </row>
    <row r="73" spans="1:19" x14ac:dyDescent="0.25">
      <c r="A73" s="119"/>
      <c r="B73" s="119"/>
      <c r="C73" s="119"/>
      <c r="D73" s="119"/>
      <c r="E73" s="119"/>
      <c r="F73" s="119"/>
      <c r="G73" s="119"/>
      <c r="H73" s="119"/>
      <c r="I73" s="104">
        <v>36</v>
      </c>
      <c r="J73" s="104">
        <v>995</v>
      </c>
      <c r="K73" s="103"/>
      <c r="L73" s="103"/>
      <c r="M73" s="103"/>
      <c r="N73" s="103"/>
      <c r="O73" s="103"/>
      <c r="P73" s="103"/>
      <c r="Q73" s="103"/>
      <c r="R73" s="103"/>
    </row>
    <row r="74" spans="1:19" x14ac:dyDescent="0.25">
      <c r="A74" s="97">
        <v>22</v>
      </c>
      <c r="B74" s="63">
        <v>21</v>
      </c>
      <c r="C74" s="120" t="s">
        <v>295</v>
      </c>
      <c r="D74" s="120"/>
      <c r="E74" s="120"/>
      <c r="F74" s="95" t="s">
        <v>1</v>
      </c>
      <c r="G74" s="121">
        <v>10245</v>
      </c>
      <c r="H74" s="121"/>
      <c r="I74" s="63">
        <v>393</v>
      </c>
      <c r="J74" s="63">
        <v>179</v>
      </c>
      <c r="K74" s="63">
        <v>393</v>
      </c>
      <c r="L74" s="63">
        <v>250</v>
      </c>
      <c r="M74" s="63">
        <v>143</v>
      </c>
      <c r="N74" s="63">
        <v>-28</v>
      </c>
      <c r="O74" s="63">
        <v>500</v>
      </c>
      <c r="P74" s="63">
        <v>639</v>
      </c>
      <c r="Q74" s="63">
        <v>464</v>
      </c>
      <c r="R74" s="63">
        <v>748</v>
      </c>
      <c r="S74" s="22">
        <f>G74/$U$2</f>
        <v>465.68181818181819</v>
      </c>
    </row>
    <row r="75" spans="1:19" x14ac:dyDescent="0.25">
      <c r="A75" s="109"/>
      <c r="B75" s="109"/>
      <c r="C75" s="109"/>
      <c r="D75" s="109"/>
      <c r="E75" s="109"/>
      <c r="F75" s="109"/>
      <c r="G75" s="109"/>
      <c r="H75" s="109"/>
      <c r="I75" s="63">
        <v>740</v>
      </c>
      <c r="J75" s="63">
        <v>702</v>
      </c>
      <c r="K75" s="63">
        <v>629</v>
      </c>
      <c r="L75" s="63">
        <v>596</v>
      </c>
      <c r="M75" s="63">
        <v>286</v>
      </c>
      <c r="N75" s="63">
        <v>107</v>
      </c>
      <c r="O75" s="63">
        <v>909</v>
      </c>
      <c r="P75" s="63">
        <v>986</v>
      </c>
      <c r="Q75" s="63">
        <v>464</v>
      </c>
      <c r="R75" s="63">
        <v>573</v>
      </c>
    </row>
    <row r="76" spans="1:19" x14ac:dyDescent="0.25">
      <c r="A76" s="119"/>
      <c r="B76" s="119"/>
      <c r="C76" s="119"/>
      <c r="D76" s="119"/>
      <c r="E76" s="119"/>
      <c r="F76" s="119"/>
      <c r="G76" s="119"/>
      <c r="H76" s="119"/>
      <c r="I76" s="104">
        <v>536</v>
      </c>
      <c r="J76" s="104">
        <v>36</v>
      </c>
      <c r="K76" s="103"/>
      <c r="L76" s="103"/>
      <c r="M76" s="103"/>
      <c r="N76" s="103"/>
      <c r="O76" s="103"/>
      <c r="P76" s="103"/>
      <c r="Q76" s="103"/>
      <c r="R76" s="103"/>
    </row>
    <row r="77" spans="1:19" x14ac:dyDescent="0.25">
      <c r="A77" s="97">
        <v>23</v>
      </c>
      <c r="B77" s="63">
        <v>10</v>
      </c>
      <c r="C77" s="120" t="s">
        <v>439</v>
      </c>
      <c r="D77" s="120"/>
      <c r="E77" s="120"/>
      <c r="F77" s="95" t="s">
        <v>23</v>
      </c>
      <c r="G77" s="121">
        <v>9334</v>
      </c>
      <c r="H77" s="121"/>
      <c r="I77" s="63">
        <v>500</v>
      </c>
      <c r="J77" s="63">
        <v>835</v>
      </c>
      <c r="K77" s="63">
        <v>808</v>
      </c>
      <c r="L77" s="63">
        <v>464</v>
      </c>
      <c r="M77" s="63">
        <v>143</v>
      </c>
      <c r="N77" s="63">
        <v>0</v>
      </c>
      <c r="O77" s="63">
        <v>1000</v>
      </c>
      <c r="P77" s="63">
        <v>500</v>
      </c>
      <c r="Q77" s="63">
        <v>36</v>
      </c>
      <c r="R77" s="63">
        <v>179</v>
      </c>
    </row>
    <row r="78" spans="1:19" x14ac:dyDescent="0.25">
      <c r="A78" s="109"/>
      <c r="B78" s="109"/>
      <c r="C78" s="109"/>
      <c r="D78" s="109"/>
      <c r="E78" s="109"/>
      <c r="F78" s="109"/>
      <c r="G78" s="109"/>
      <c r="H78" s="109"/>
      <c r="I78" s="63">
        <v>36</v>
      </c>
      <c r="J78" s="63">
        <v>896</v>
      </c>
      <c r="K78" s="63">
        <v>691</v>
      </c>
      <c r="L78" s="63">
        <v>143</v>
      </c>
      <c r="M78" s="63">
        <v>71</v>
      </c>
      <c r="N78" s="63">
        <v>464</v>
      </c>
      <c r="O78" s="63">
        <v>955</v>
      </c>
      <c r="P78" s="63">
        <v>250</v>
      </c>
      <c r="Q78" s="63">
        <v>357</v>
      </c>
      <c r="R78" s="63">
        <v>36</v>
      </c>
    </row>
    <row r="79" spans="1:19" x14ac:dyDescent="0.25">
      <c r="A79" s="119"/>
      <c r="B79" s="119"/>
      <c r="C79" s="119"/>
      <c r="D79" s="119"/>
      <c r="E79" s="119"/>
      <c r="F79" s="119"/>
      <c r="G79" s="119"/>
      <c r="H79" s="119"/>
      <c r="I79" s="104">
        <v>613</v>
      </c>
      <c r="J79" s="104">
        <v>357</v>
      </c>
      <c r="K79" s="103"/>
      <c r="L79" s="103"/>
      <c r="M79" s="103"/>
      <c r="N79" s="103"/>
      <c r="O79" s="103"/>
      <c r="P79" s="103"/>
      <c r="Q79" s="103"/>
      <c r="R79" s="103"/>
    </row>
    <row r="80" spans="1:19" x14ac:dyDescent="0.25">
      <c r="A80" s="97">
        <v>24</v>
      </c>
      <c r="B80" s="63">
        <v>20</v>
      </c>
      <c r="C80" s="120" t="s">
        <v>394</v>
      </c>
      <c r="D80" s="120"/>
      <c r="E80" s="120"/>
      <c r="F80" s="95" t="s">
        <v>1</v>
      </c>
      <c r="G80" s="121">
        <v>9155</v>
      </c>
      <c r="H80" s="121"/>
      <c r="I80" s="63">
        <v>179</v>
      </c>
      <c r="J80" s="63">
        <v>321</v>
      </c>
      <c r="K80" s="63">
        <v>214</v>
      </c>
      <c r="L80" s="63">
        <v>429</v>
      </c>
      <c r="M80" s="63">
        <v>321</v>
      </c>
      <c r="N80" s="63">
        <v>804</v>
      </c>
      <c r="O80" s="63">
        <v>71</v>
      </c>
      <c r="P80" s="63">
        <v>357</v>
      </c>
      <c r="Q80" s="63">
        <v>143</v>
      </c>
      <c r="R80" s="63">
        <v>786</v>
      </c>
      <c r="S80" s="22">
        <f>G80/$U$2</f>
        <v>416.13636363636363</v>
      </c>
    </row>
    <row r="81" spans="1:18" x14ac:dyDescent="0.25">
      <c r="A81" s="109"/>
      <c r="B81" s="109"/>
      <c r="C81" s="109"/>
      <c r="D81" s="109"/>
      <c r="E81" s="109"/>
      <c r="F81" s="109"/>
      <c r="G81" s="109"/>
      <c r="H81" s="109"/>
      <c r="I81" s="63">
        <v>357</v>
      </c>
      <c r="J81" s="63">
        <v>464</v>
      </c>
      <c r="K81" s="63">
        <v>567</v>
      </c>
      <c r="L81" s="63">
        <v>464</v>
      </c>
      <c r="M81" s="63">
        <v>143</v>
      </c>
      <c r="N81" s="63">
        <v>393</v>
      </c>
      <c r="O81" s="63">
        <v>500</v>
      </c>
      <c r="P81" s="63">
        <v>699</v>
      </c>
      <c r="Q81" s="63">
        <v>993</v>
      </c>
      <c r="R81" s="63">
        <v>179</v>
      </c>
    </row>
    <row r="82" spans="1:18" x14ac:dyDescent="0.25">
      <c r="A82" s="119"/>
      <c r="B82" s="119"/>
      <c r="C82" s="119"/>
      <c r="D82" s="119"/>
      <c r="E82" s="119"/>
      <c r="F82" s="119"/>
      <c r="G82" s="119"/>
      <c r="H82" s="119"/>
      <c r="I82" s="104">
        <v>664</v>
      </c>
      <c r="J82" s="104">
        <v>107</v>
      </c>
      <c r="K82" s="103"/>
      <c r="L82" s="103"/>
      <c r="M82" s="103"/>
      <c r="N82" s="103"/>
      <c r="O82" s="103"/>
      <c r="P82" s="103"/>
      <c r="Q82" s="103"/>
      <c r="R82" s="103"/>
    </row>
    <row r="83" spans="1:18" x14ac:dyDescent="0.25">
      <c r="A83" s="97">
        <v>25</v>
      </c>
      <c r="B83" s="63">
        <v>12</v>
      </c>
      <c r="C83" s="120" t="s">
        <v>440</v>
      </c>
      <c r="D83" s="120"/>
      <c r="E83" s="120"/>
      <c r="F83" s="95" t="s">
        <v>23</v>
      </c>
      <c r="G83" s="121">
        <v>9122</v>
      </c>
      <c r="H83" s="121"/>
      <c r="I83" s="63">
        <v>742</v>
      </c>
      <c r="J83" s="63">
        <v>464</v>
      </c>
      <c r="K83" s="63">
        <v>671</v>
      </c>
      <c r="L83" s="63">
        <v>36</v>
      </c>
      <c r="M83" s="63">
        <v>143</v>
      </c>
      <c r="N83" s="63">
        <v>107</v>
      </c>
      <c r="O83" s="63">
        <v>872</v>
      </c>
      <c r="P83" s="63">
        <v>286</v>
      </c>
      <c r="Q83" s="63">
        <v>179</v>
      </c>
      <c r="R83" s="63">
        <v>143</v>
      </c>
    </row>
    <row r="84" spans="1:18" x14ac:dyDescent="0.25">
      <c r="A84" s="109"/>
      <c r="B84" s="109"/>
      <c r="C84" s="109"/>
      <c r="D84" s="109"/>
      <c r="E84" s="109"/>
      <c r="F84" s="109"/>
      <c r="G84" s="109"/>
      <c r="H84" s="109"/>
      <c r="I84" s="63">
        <v>429</v>
      </c>
      <c r="J84" s="63">
        <v>998</v>
      </c>
      <c r="K84" s="63">
        <v>143</v>
      </c>
      <c r="L84" s="63">
        <v>611</v>
      </c>
      <c r="M84" s="63">
        <v>36</v>
      </c>
      <c r="N84" s="63">
        <v>36</v>
      </c>
      <c r="O84" s="63">
        <v>718</v>
      </c>
      <c r="P84" s="63">
        <v>375</v>
      </c>
      <c r="Q84" s="63">
        <v>393</v>
      </c>
      <c r="R84" s="63">
        <v>831</v>
      </c>
    </row>
    <row r="85" spans="1:18" x14ac:dyDescent="0.25">
      <c r="A85" s="119"/>
      <c r="B85" s="119"/>
      <c r="C85" s="119"/>
      <c r="D85" s="119"/>
      <c r="E85" s="119"/>
      <c r="F85" s="119"/>
      <c r="G85" s="119"/>
      <c r="H85" s="119"/>
      <c r="I85" s="104">
        <v>357</v>
      </c>
      <c r="J85" s="104">
        <v>552</v>
      </c>
      <c r="K85" s="103"/>
      <c r="L85" s="103"/>
      <c r="M85" s="103"/>
      <c r="N85" s="103"/>
      <c r="O85" s="103"/>
      <c r="P85" s="103"/>
      <c r="Q85" s="103"/>
      <c r="R85" s="103"/>
    </row>
    <row r="86" spans="1:18" x14ac:dyDescent="0.25">
      <c r="A86" s="97">
        <v>26</v>
      </c>
      <c r="B86" s="63">
        <v>24</v>
      </c>
      <c r="C86" s="120" t="s">
        <v>279</v>
      </c>
      <c r="D86" s="120"/>
      <c r="E86" s="120"/>
      <c r="F86" s="95" t="s">
        <v>120</v>
      </c>
      <c r="G86" s="121">
        <v>8889</v>
      </c>
      <c r="H86" s="121"/>
      <c r="I86" s="63">
        <v>107</v>
      </c>
      <c r="J86" s="63">
        <v>969</v>
      </c>
      <c r="K86" s="63">
        <v>560</v>
      </c>
      <c r="L86" s="63">
        <v>896</v>
      </c>
      <c r="M86" s="63">
        <v>464</v>
      </c>
      <c r="N86" s="63">
        <v>357</v>
      </c>
      <c r="O86" s="63">
        <v>357</v>
      </c>
      <c r="P86" s="63">
        <v>179</v>
      </c>
      <c r="Q86" s="63">
        <v>321</v>
      </c>
      <c r="R86" s="63">
        <v>500</v>
      </c>
    </row>
    <row r="87" spans="1:18" x14ac:dyDescent="0.25">
      <c r="A87" s="109"/>
      <c r="B87" s="109"/>
      <c r="C87" s="109"/>
      <c r="D87" s="109"/>
      <c r="E87" s="109"/>
      <c r="F87" s="109"/>
      <c r="G87" s="109"/>
      <c r="H87" s="109"/>
      <c r="I87" s="63">
        <v>866</v>
      </c>
      <c r="J87" s="63">
        <v>286</v>
      </c>
      <c r="K87" s="63">
        <v>753</v>
      </c>
      <c r="L87" s="63">
        <v>107</v>
      </c>
      <c r="M87" s="63">
        <v>214</v>
      </c>
      <c r="N87" s="63">
        <v>321</v>
      </c>
      <c r="O87" s="63">
        <v>36</v>
      </c>
      <c r="P87" s="63">
        <v>107</v>
      </c>
      <c r="Q87" s="63">
        <v>71</v>
      </c>
      <c r="R87" s="63">
        <v>429</v>
      </c>
    </row>
    <row r="88" spans="1:18" x14ac:dyDescent="0.25">
      <c r="A88" s="119"/>
      <c r="B88" s="119"/>
      <c r="C88" s="119"/>
      <c r="D88" s="119"/>
      <c r="E88" s="119"/>
      <c r="F88" s="119"/>
      <c r="G88" s="119"/>
      <c r="H88" s="119"/>
      <c r="I88" s="104">
        <v>775</v>
      </c>
      <c r="J88" s="104">
        <v>214</v>
      </c>
      <c r="K88" s="103"/>
      <c r="L88" s="103"/>
      <c r="M88" s="103"/>
      <c r="N88" s="103"/>
      <c r="O88" s="103"/>
      <c r="P88" s="103"/>
      <c r="Q88" s="103"/>
      <c r="R88" s="103"/>
    </row>
    <row r="89" spans="1:18" x14ac:dyDescent="0.25">
      <c r="A89" s="97">
        <v>27</v>
      </c>
      <c r="B89" s="63">
        <v>28</v>
      </c>
      <c r="C89" s="120" t="s">
        <v>441</v>
      </c>
      <c r="D89" s="120"/>
      <c r="E89" s="120"/>
      <c r="F89" s="95" t="s">
        <v>22</v>
      </c>
      <c r="G89" s="121">
        <v>7835</v>
      </c>
      <c r="H89" s="121"/>
      <c r="I89" s="63">
        <v>36</v>
      </c>
      <c r="J89" s="63">
        <v>500</v>
      </c>
      <c r="K89" s="63">
        <v>357</v>
      </c>
      <c r="L89" s="63">
        <v>984</v>
      </c>
      <c r="M89" s="63">
        <v>143</v>
      </c>
      <c r="N89" s="63">
        <v>625</v>
      </c>
      <c r="O89" s="63">
        <v>757</v>
      </c>
      <c r="P89" s="63">
        <v>321</v>
      </c>
      <c r="Q89" s="63">
        <v>250</v>
      </c>
      <c r="R89" s="63">
        <v>214</v>
      </c>
    </row>
    <row r="90" spans="1:18" x14ac:dyDescent="0.25">
      <c r="A90" s="109"/>
      <c r="B90" s="109"/>
      <c r="C90" s="109"/>
      <c r="D90" s="109"/>
      <c r="E90" s="109"/>
      <c r="F90" s="109"/>
      <c r="G90" s="109"/>
      <c r="H90" s="109"/>
      <c r="I90" s="63">
        <v>321</v>
      </c>
      <c r="J90" s="63">
        <v>107</v>
      </c>
      <c r="K90" s="63">
        <v>54</v>
      </c>
      <c r="L90" s="63">
        <v>626</v>
      </c>
      <c r="M90" s="63">
        <v>464</v>
      </c>
      <c r="N90" s="63">
        <v>179</v>
      </c>
      <c r="O90" s="63">
        <v>107</v>
      </c>
      <c r="P90" s="63">
        <v>464</v>
      </c>
      <c r="Q90" s="63">
        <v>321</v>
      </c>
      <c r="R90" s="63">
        <v>286</v>
      </c>
    </row>
    <row r="91" spans="1:18" x14ac:dyDescent="0.25">
      <c r="A91" s="119"/>
      <c r="B91" s="119"/>
      <c r="C91" s="119"/>
      <c r="D91" s="119"/>
      <c r="E91" s="119"/>
      <c r="F91" s="119"/>
      <c r="G91" s="119"/>
      <c r="H91" s="119"/>
      <c r="I91" s="104">
        <v>648</v>
      </c>
      <c r="J91" s="104">
        <v>71</v>
      </c>
      <c r="K91" s="103"/>
      <c r="L91" s="103"/>
      <c r="M91" s="103"/>
      <c r="N91" s="103"/>
      <c r="O91" s="103"/>
      <c r="P91" s="103"/>
      <c r="Q91" s="103"/>
      <c r="R91" s="103"/>
    </row>
    <row r="92" spans="1:18" x14ac:dyDescent="0.25">
      <c r="A92" s="97">
        <v>28</v>
      </c>
      <c r="B92" s="63">
        <v>8</v>
      </c>
      <c r="C92" s="120" t="s">
        <v>442</v>
      </c>
      <c r="D92" s="120"/>
      <c r="E92" s="120"/>
      <c r="F92" s="95" t="s">
        <v>24</v>
      </c>
      <c r="G92" s="121">
        <v>6355</v>
      </c>
      <c r="H92" s="121"/>
      <c r="I92" s="63">
        <v>214</v>
      </c>
      <c r="J92" s="63">
        <v>36</v>
      </c>
      <c r="K92" s="63">
        <v>107</v>
      </c>
      <c r="L92" s="63">
        <v>107</v>
      </c>
      <c r="M92" s="63">
        <v>536</v>
      </c>
      <c r="N92" s="63">
        <v>9</v>
      </c>
      <c r="O92" s="63">
        <v>107</v>
      </c>
      <c r="P92" s="63">
        <v>250</v>
      </c>
      <c r="Q92" s="63">
        <v>107</v>
      </c>
      <c r="R92" s="63">
        <v>250</v>
      </c>
    </row>
    <row r="93" spans="1:18" x14ac:dyDescent="0.25">
      <c r="A93" s="109"/>
      <c r="B93" s="109"/>
      <c r="C93" s="109"/>
      <c r="D93" s="109"/>
      <c r="E93" s="109"/>
      <c r="F93" s="109"/>
      <c r="G93" s="109"/>
      <c r="H93" s="109"/>
      <c r="I93" s="63">
        <v>393</v>
      </c>
      <c r="J93" s="63">
        <v>71</v>
      </c>
      <c r="K93" s="63">
        <v>691</v>
      </c>
      <c r="L93" s="63">
        <v>250</v>
      </c>
      <c r="M93" s="63">
        <v>250</v>
      </c>
      <c r="N93" s="63">
        <v>464</v>
      </c>
      <c r="O93" s="63">
        <v>429</v>
      </c>
      <c r="P93" s="63">
        <v>286</v>
      </c>
      <c r="Q93" s="63">
        <v>250</v>
      </c>
      <c r="R93" s="63">
        <v>464</v>
      </c>
    </row>
    <row r="94" spans="1:18" ht="13" thickBot="1" x14ac:dyDescent="0.3">
      <c r="A94" s="122"/>
      <c r="B94" s="122"/>
      <c r="C94" s="122"/>
      <c r="D94" s="122"/>
      <c r="E94" s="122"/>
      <c r="F94" s="122"/>
      <c r="G94" s="122"/>
      <c r="H94" s="122"/>
      <c r="I94" s="104">
        <v>584</v>
      </c>
      <c r="J94" s="104">
        <v>500</v>
      </c>
      <c r="K94" s="103"/>
      <c r="L94" s="103"/>
      <c r="M94" s="103"/>
      <c r="N94" s="103"/>
      <c r="O94" s="103"/>
      <c r="P94" s="103"/>
      <c r="Q94" s="103"/>
      <c r="R94" s="103"/>
    </row>
    <row r="95" spans="1:18" x14ac:dyDescent="0.25">
      <c r="A95" s="105"/>
      <c r="B95" s="123" t="s">
        <v>443</v>
      </c>
      <c r="C95" s="123"/>
      <c r="D95" s="123"/>
      <c r="E95" s="123"/>
      <c r="F95" s="123"/>
      <c r="G95" s="123"/>
      <c r="H95" s="123"/>
      <c r="I95" s="106">
        <v>1</v>
      </c>
      <c r="J95" s="106">
        <v>2</v>
      </c>
      <c r="K95" s="106">
        <v>3</v>
      </c>
      <c r="L95" s="106">
        <v>4</v>
      </c>
      <c r="M95" s="106">
        <v>5</v>
      </c>
      <c r="N95" s="106">
        <v>6</v>
      </c>
      <c r="O95" s="106">
        <v>7</v>
      </c>
      <c r="P95" s="106">
        <v>8</v>
      </c>
      <c r="Q95" s="106">
        <v>9</v>
      </c>
      <c r="R95" s="106">
        <v>10</v>
      </c>
    </row>
    <row r="96" spans="1:18" ht="13" thickBot="1" x14ac:dyDescent="0.3">
      <c r="A96" s="109"/>
      <c r="B96" s="109"/>
      <c r="C96" s="109"/>
      <c r="D96" s="109"/>
      <c r="E96" s="109"/>
      <c r="F96" s="109"/>
      <c r="G96" s="109"/>
      <c r="H96" s="109"/>
      <c r="I96" s="107">
        <v>7724</v>
      </c>
      <c r="J96" s="107">
        <v>9179</v>
      </c>
      <c r="K96" s="107">
        <v>4851</v>
      </c>
      <c r="L96" s="107">
        <v>6026</v>
      </c>
      <c r="M96" s="107">
        <v>7396</v>
      </c>
      <c r="N96" s="107">
        <v>3410</v>
      </c>
      <c r="O96" s="107">
        <v>501</v>
      </c>
      <c r="P96" s="107">
        <v>5178</v>
      </c>
      <c r="Q96" s="107">
        <v>1117</v>
      </c>
      <c r="R96" s="107">
        <v>4630</v>
      </c>
    </row>
    <row r="97" spans="1:18" x14ac:dyDescent="0.25">
      <c r="A97" s="109"/>
      <c r="B97" s="109"/>
      <c r="C97" s="109"/>
      <c r="D97" s="109"/>
      <c r="E97" s="109"/>
      <c r="F97" s="109"/>
      <c r="G97" s="109"/>
      <c r="H97" s="109"/>
      <c r="I97" s="95">
        <v>11</v>
      </c>
      <c r="J97" s="95">
        <v>12</v>
      </c>
      <c r="K97" s="95">
        <v>13</v>
      </c>
      <c r="L97" s="95">
        <v>14</v>
      </c>
      <c r="M97" s="95">
        <v>15</v>
      </c>
      <c r="N97" s="95">
        <v>16</v>
      </c>
      <c r="O97" s="95">
        <v>17</v>
      </c>
      <c r="P97" s="95">
        <v>18</v>
      </c>
      <c r="Q97" s="95">
        <v>19</v>
      </c>
      <c r="R97" s="95">
        <v>20</v>
      </c>
    </row>
    <row r="98" spans="1:18" ht="13" thickBot="1" x14ac:dyDescent="0.3">
      <c r="A98" s="109"/>
      <c r="B98" s="109"/>
      <c r="C98" s="109"/>
      <c r="D98" s="109"/>
      <c r="E98" s="109"/>
      <c r="F98" s="109"/>
      <c r="G98" s="109"/>
      <c r="H98" s="109"/>
      <c r="I98" s="107">
        <v>2673</v>
      </c>
      <c r="J98" s="107">
        <v>7496</v>
      </c>
      <c r="K98" s="107">
        <v>3207</v>
      </c>
      <c r="L98" s="107">
        <v>3660</v>
      </c>
      <c r="M98" s="107">
        <v>2180</v>
      </c>
      <c r="N98" s="107">
        <v>6828</v>
      </c>
      <c r="O98" s="107">
        <v>6650</v>
      </c>
      <c r="P98" s="107">
        <v>8802</v>
      </c>
      <c r="Q98" s="107">
        <v>776</v>
      </c>
      <c r="R98" s="107">
        <v>3208</v>
      </c>
    </row>
    <row r="99" spans="1:18" x14ac:dyDescent="0.25">
      <c r="A99" s="90"/>
      <c r="B99" s="90"/>
      <c r="C99" s="90"/>
      <c r="D99" s="90"/>
      <c r="E99" s="90"/>
      <c r="F99" s="90"/>
      <c r="G99" s="90"/>
      <c r="H99" s="90"/>
      <c r="I99" s="95">
        <v>21</v>
      </c>
      <c r="J99" s="95">
        <v>22</v>
      </c>
    </row>
    <row r="100" spans="1:18" ht="13" thickBot="1" x14ac:dyDescent="0.3">
      <c r="A100" s="113"/>
      <c r="B100" s="113"/>
      <c r="C100" s="113"/>
      <c r="D100" s="113"/>
      <c r="E100" s="113"/>
      <c r="F100" s="113"/>
      <c r="G100" s="113"/>
      <c r="H100" s="113"/>
      <c r="I100" s="108">
        <v>9357</v>
      </c>
      <c r="J100" s="108">
        <v>8931</v>
      </c>
      <c r="K100" s="98"/>
      <c r="L100" s="98"/>
      <c r="M100" s="98"/>
      <c r="N100" s="98"/>
      <c r="O100" s="98"/>
      <c r="P100" s="98"/>
      <c r="Q100" s="98"/>
      <c r="R100" s="98"/>
    </row>
    <row r="101" spans="1:18" x14ac:dyDescent="0.25">
      <c r="A101" s="115"/>
      <c r="B101" s="115"/>
      <c r="C101" s="115"/>
      <c r="D101" s="115"/>
      <c r="E101" s="115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</row>
    <row r="102" spans="1:18" x14ac:dyDescent="0.25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25" t="s">
        <v>360</v>
      </c>
      <c r="P102" s="125"/>
      <c r="Q102" s="125"/>
      <c r="R102" s="125"/>
    </row>
    <row r="103" spans="1:18" x14ac:dyDescent="0.25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26" t="s">
        <v>361</v>
      </c>
      <c r="P103" s="126"/>
      <c r="Q103" s="126"/>
      <c r="R103" s="126"/>
    </row>
    <row r="104" spans="1:18" x14ac:dyDescent="0.25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128"/>
    </row>
  </sheetData>
  <autoFilter ref="F1:F109" xr:uid="{8F4471A3-A4B4-44F0-BB0F-106470F4D708}"/>
  <mergeCells count="139">
    <mergeCell ref="A104:L104"/>
    <mergeCell ref="A102:N102"/>
    <mergeCell ref="O102:R102"/>
    <mergeCell ref="A103:N103"/>
    <mergeCell ref="O103:R103"/>
    <mergeCell ref="A97:H97"/>
    <mergeCell ref="A98:H98"/>
    <mergeCell ref="A99:H99"/>
    <mergeCell ref="A100:H100"/>
    <mergeCell ref="A101:E101"/>
    <mergeCell ref="F101:R101"/>
    <mergeCell ref="C92:E92"/>
    <mergeCell ref="G92:H92"/>
    <mergeCell ref="A93:H93"/>
    <mergeCell ref="A94:H94"/>
    <mergeCell ref="B95:H95"/>
    <mergeCell ref="A96:H96"/>
    <mergeCell ref="A87:H87"/>
    <mergeCell ref="A88:H88"/>
    <mergeCell ref="C89:E89"/>
    <mergeCell ref="G89:H89"/>
    <mergeCell ref="A90:H90"/>
    <mergeCell ref="A91:H91"/>
    <mergeCell ref="C83:E83"/>
    <mergeCell ref="G83:H83"/>
    <mergeCell ref="A84:H84"/>
    <mergeCell ref="A85:H85"/>
    <mergeCell ref="C86:E86"/>
    <mergeCell ref="G86:H86"/>
    <mergeCell ref="A78:H78"/>
    <mergeCell ref="A79:H79"/>
    <mergeCell ref="C80:E80"/>
    <mergeCell ref="G80:H80"/>
    <mergeCell ref="A81:H81"/>
    <mergeCell ref="A82:H82"/>
    <mergeCell ref="C74:E74"/>
    <mergeCell ref="G74:H74"/>
    <mergeCell ref="A75:H75"/>
    <mergeCell ref="A76:H76"/>
    <mergeCell ref="C77:E77"/>
    <mergeCell ref="G77:H77"/>
    <mergeCell ref="A69:H69"/>
    <mergeCell ref="A70:H70"/>
    <mergeCell ref="C71:E71"/>
    <mergeCell ref="G71:H71"/>
    <mergeCell ref="A72:H72"/>
    <mergeCell ref="A73:H73"/>
    <mergeCell ref="C65:E65"/>
    <mergeCell ref="G65:H65"/>
    <mergeCell ref="A66:H66"/>
    <mergeCell ref="A67:H67"/>
    <mergeCell ref="C68:E68"/>
    <mergeCell ref="G68:H68"/>
    <mergeCell ref="A60:H60"/>
    <mergeCell ref="A61:H61"/>
    <mergeCell ref="C62:E62"/>
    <mergeCell ref="G62:H62"/>
    <mergeCell ref="A63:H63"/>
    <mergeCell ref="A64:H64"/>
    <mergeCell ref="C56:E56"/>
    <mergeCell ref="G56:H56"/>
    <mergeCell ref="A57:H57"/>
    <mergeCell ref="A58:H58"/>
    <mergeCell ref="C59:E59"/>
    <mergeCell ref="G59:H59"/>
    <mergeCell ref="A51:H51"/>
    <mergeCell ref="A52:H52"/>
    <mergeCell ref="C53:E53"/>
    <mergeCell ref="G53:H53"/>
    <mergeCell ref="A54:H54"/>
    <mergeCell ref="A55:H55"/>
    <mergeCell ref="C47:E47"/>
    <mergeCell ref="G47:H47"/>
    <mergeCell ref="A48:H48"/>
    <mergeCell ref="A49:H49"/>
    <mergeCell ref="C50:E50"/>
    <mergeCell ref="G50:H50"/>
    <mergeCell ref="A42:H42"/>
    <mergeCell ref="A43:H43"/>
    <mergeCell ref="C44:E44"/>
    <mergeCell ref="G44:H44"/>
    <mergeCell ref="A45:H45"/>
    <mergeCell ref="A46:H46"/>
    <mergeCell ref="C38:E38"/>
    <mergeCell ref="G38:H38"/>
    <mergeCell ref="A39:H39"/>
    <mergeCell ref="A40:H40"/>
    <mergeCell ref="C41:E41"/>
    <mergeCell ref="G41:H41"/>
    <mergeCell ref="A33:H33"/>
    <mergeCell ref="A34:H34"/>
    <mergeCell ref="C35:E35"/>
    <mergeCell ref="G35:H35"/>
    <mergeCell ref="A36:H36"/>
    <mergeCell ref="A37:H37"/>
    <mergeCell ref="C29:E29"/>
    <mergeCell ref="G29:H29"/>
    <mergeCell ref="A30:H30"/>
    <mergeCell ref="A31:H31"/>
    <mergeCell ref="C32:E32"/>
    <mergeCell ref="G32:H32"/>
    <mergeCell ref="A24:H24"/>
    <mergeCell ref="A25:H25"/>
    <mergeCell ref="C26:E26"/>
    <mergeCell ref="G26:H26"/>
    <mergeCell ref="A27:H27"/>
    <mergeCell ref="A28:H28"/>
    <mergeCell ref="C20:E20"/>
    <mergeCell ref="G20:H20"/>
    <mergeCell ref="A21:H21"/>
    <mergeCell ref="A22:H22"/>
    <mergeCell ref="C23:E23"/>
    <mergeCell ref="G23:H23"/>
    <mergeCell ref="A15:H15"/>
    <mergeCell ref="A16:H16"/>
    <mergeCell ref="C17:E17"/>
    <mergeCell ref="G17:H17"/>
    <mergeCell ref="A18:H18"/>
    <mergeCell ref="A19:H19"/>
    <mergeCell ref="C11:E11"/>
    <mergeCell ref="G11:H11"/>
    <mergeCell ref="A12:H12"/>
    <mergeCell ref="A13:H13"/>
    <mergeCell ref="C14:E14"/>
    <mergeCell ref="G14:H14"/>
    <mergeCell ref="A5:H5"/>
    <mergeCell ref="A6:H6"/>
    <mergeCell ref="A7:H7"/>
    <mergeCell ref="A8:H8"/>
    <mergeCell ref="A9:H9"/>
    <mergeCell ref="C10:E10"/>
    <mergeCell ref="G10:H10"/>
    <mergeCell ref="A2:C2"/>
    <mergeCell ref="D2:R2"/>
    <mergeCell ref="A3:J3"/>
    <mergeCell ref="K3:R3"/>
    <mergeCell ref="A4:E4"/>
    <mergeCell ref="F4:O4"/>
    <mergeCell ref="P4:R4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3"/>
  <sheetViews>
    <sheetView workbookViewId="0">
      <selection activeCell="F105" sqref="F105"/>
    </sheetView>
  </sheetViews>
  <sheetFormatPr defaultRowHeight="12.5" x14ac:dyDescent="0.25"/>
  <sheetData>
    <row r="1" spans="1:1" x14ac:dyDescent="0.25">
      <c r="A1" s="8"/>
    </row>
    <row r="2" spans="1:1" x14ac:dyDescent="0.25">
      <c r="A2" s="8"/>
    </row>
    <row r="3" spans="1:1" x14ac:dyDescent="0.25">
      <c r="A3" s="8"/>
    </row>
    <row r="4" spans="1:1" x14ac:dyDescent="0.25">
      <c r="A4" s="8" t="s">
        <v>15</v>
      </c>
    </row>
    <row r="5" spans="1:1" x14ac:dyDescent="0.25">
      <c r="A5" s="8" t="s">
        <v>9</v>
      </c>
    </row>
    <row r="6" spans="1:1" x14ac:dyDescent="0.25">
      <c r="A6" s="8" t="s">
        <v>10</v>
      </c>
    </row>
    <row r="7" spans="1:1" x14ac:dyDescent="0.25">
      <c r="A7" s="8" t="s">
        <v>11</v>
      </c>
    </row>
    <row r="8" spans="1:1" x14ac:dyDescent="0.25">
      <c r="A8" s="8" t="s">
        <v>12</v>
      </c>
    </row>
    <row r="9" spans="1:1" x14ac:dyDescent="0.25">
      <c r="A9" s="8" t="s">
        <v>13</v>
      </c>
    </row>
    <row r="10" spans="1:1" x14ac:dyDescent="0.25">
      <c r="A10" s="8" t="s">
        <v>14</v>
      </c>
    </row>
    <row r="11" spans="1:1" x14ac:dyDescent="0.25">
      <c r="A11" s="8"/>
    </row>
    <row r="12" spans="1:1" x14ac:dyDescent="0.25">
      <c r="A12" s="8"/>
    </row>
    <row r="13" spans="1:1" x14ac:dyDescent="0.25">
      <c r="A13" s="8"/>
    </row>
  </sheetData>
  <phoneticPr fontId="6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RANKLIST 2021</vt:lpstr>
      <vt:lpstr>World top 100 2019</vt:lpstr>
      <vt:lpstr>Bonifikace</vt:lpstr>
      <vt:lpstr>Juniori 2021</vt:lpstr>
      <vt:lpstr>ME2021</vt:lpstr>
      <vt:lpstr>MR Belgie 2021</vt:lpstr>
      <vt:lpstr>Klic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Kubíček</dc:creator>
  <cp:lastModifiedBy>Petr Kubicek</cp:lastModifiedBy>
  <dcterms:created xsi:type="dcterms:W3CDTF">2012-01-28T09:01:16Z</dcterms:created>
  <dcterms:modified xsi:type="dcterms:W3CDTF">2021-11-12T19:39:09Z</dcterms:modified>
</cp:coreProperties>
</file>