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n/Library/CloudStorage/GoogleDrive-suchy.jan@balonovysvaz.cz/Shared drives/Interní dokumenty/Sportovni sekce/Ranklist_nominacni souteze/"/>
    </mc:Choice>
  </mc:AlternateContent>
  <xr:revisionPtr revIDLastSave="0" documentId="8_{1E1B58F7-4DF4-6C4E-8B21-31C55BECB067}" xr6:coauthVersionLast="47" xr6:coauthVersionMax="47" xr10:uidLastSave="{00000000-0000-0000-0000-000000000000}"/>
  <bookViews>
    <workbookView xWindow="1220" yWindow="500" windowWidth="29040" windowHeight="17520" tabRatio="889" xr2:uid="{00000000-000D-0000-FFFF-FFFF00000000}"/>
  </bookViews>
  <sheets>
    <sheet name="RANKLIST 2022 sportovci" sheetId="53" r:id="rId1"/>
    <sheet name="RANKLIST 2022 uplny" sheetId="10" r:id="rId2"/>
    <sheet name="Bonifikace" sheetId="2" r:id="rId3"/>
    <sheet name="World top 100 2022" sheetId="20" r:id="rId4"/>
    <sheet name="Belgie" sheetId="50" r:id="rId5"/>
    <sheet name="MCR" sheetId="51" r:id="rId6"/>
    <sheet name="MS" sheetId="52" r:id="rId7"/>
    <sheet name="Klic" sheetId="4" r:id="rId8"/>
  </sheets>
  <externalReferences>
    <externalReference r:id="rId9"/>
  </externalReferences>
  <definedNames>
    <definedName name="_xlnm._FilterDatabase" localSheetId="3" hidden="1">'World top 100 2022'!$A$1:$M$201</definedName>
    <definedName name="WORLDRK">'[1]WORLD RK 2013 (100)'!$A$1:$F$101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53" l="1"/>
  <c r="P16" i="53"/>
  <c r="N17" i="53"/>
  <c r="M17" i="53"/>
  <c r="L17" i="53"/>
  <c r="K17" i="53"/>
  <c r="J17" i="53"/>
  <c r="I17" i="53"/>
  <c r="D17" i="53" s="1"/>
  <c r="E17" i="53" s="1"/>
  <c r="N16" i="53"/>
  <c r="M16" i="53"/>
  <c r="L16" i="53"/>
  <c r="K16" i="53"/>
  <c r="J16" i="53"/>
  <c r="I16" i="53"/>
  <c r="D16" i="53"/>
  <c r="E16" i="53" s="1"/>
  <c r="N15" i="53"/>
  <c r="M15" i="53"/>
  <c r="L15" i="53"/>
  <c r="K15" i="53"/>
  <c r="J15" i="53"/>
  <c r="I15" i="53"/>
  <c r="H15" i="53"/>
  <c r="D15" i="53"/>
  <c r="E15" i="53" s="1"/>
  <c r="P14" i="53"/>
  <c r="J14" i="53" s="1"/>
  <c r="N14" i="53"/>
  <c r="M14" i="53"/>
  <c r="L14" i="53"/>
  <c r="K14" i="53"/>
  <c r="I14" i="53"/>
  <c r="P13" i="53"/>
  <c r="J13" i="53" s="1"/>
  <c r="N13" i="53"/>
  <c r="M13" i="53"/>
  <c r="L13" i="53"/>
  <c r="K13" i="53"/>
  <c r="I13" i="53"/>
  <c r="P12" i="53"/>
  <c r="J12" i="53" s="1"/>
  <c r="N12" i="53"/>
  <c r="M12" i="53"/>
  <c r="L12" i="53"/>
  <c r="K12" i="53"/>
  <c r="I12" i="53"/>
  <c r="H12" i="53"/>
  <c r="N11" i="53"/>
  <c r="M11" i="53"/>
  <c r="L11" i="53"/>
  <c r="K11" i="53"/>
  <c r="J11" i="53"/>
  <c r="I11" i="53"/>
  <c r="H11" i="53"/>
  <c r="D11" i="53"/>
  <c r="E11" i="53" s="1"/>
  <c r="P10" i="53"/>
  <c r="J10" i="53" s="1"/>
  <c r="N10" i="53"/>
  <c r="M10" i="53"/>
  <c r="L10" i="53"/>
  <c r="K10" i="53"/>
  <c r="I10" i="53"/>
  <c r="H10" i="53"/>
  <c r="P9" i="53"/>
  <c r="J9" i="53" s="1"/>
  <c r="N9" i="53"/>
  <c r="M9" i="53"/>
  <c r="L9" i="53"/>
  <c r="K9" i="53"/>
  <c r="I9" i="53"/>
  <c r="H9" i="53"/>
  <c r="Q8" i="53"/>
  <c r="K8" i="53" s="1"/>
  <c r="P8" i="53"/>
  <c r="J8" i="53" s="1"/>
  <c r="N8" i="53"/>
  <c r="M8" i="53"/>
  <c r="L8" i="53"/>
  <c r="I8" i="53"/>
  <c r="H8" i="53"/>
  <c r="Q7" i="53"/>
  <c r="K7" i="53" s="1"/>
  <c r="P7" i="53"/>
  <c r="J7" i="53" s="1"/>
  <c r="N7" i="53"/>
  <c r="M7" i="53"/>
  <c r="L7" i="53"/>
  <c r="I7" i="53"/>
  <c r="H7" i="53"/>
  <c r="Q6" i="53"/>
  <c r="K6" i="53" s="1"/>
  <c r="P6" i="53"/>
  <c r="J6" i="53" s="1"/>
  <c r="N6" i="53"/>
  <c r="M6" i="53"/>
  <c r="L6" i="53"/>
  <c r="I6" i="53"/>
  <c r="H6" i="53"/>
  <c r="P5" i="53"/>
  <c r="J5" i="53" s="1"/>
  <c r="N5" i="53"/>
  <c r="M5" i="53"/>
  <c r="L5" i="53"/>
  <c r="K5" i="53"/>
  <c r="I5" i="53"/>
  <c r="H5" i="53"/>
  <c r="Q4" i="53"/>
  <c r="K4" i="53" s="1"/>
  <c r="P4" i="53"/>
  <c r="J4" i="53" s="1"/>
  <c r="N4" i="53"/>
  <c r="M4" i="53"/>
  <c r="L4" i="53"/>
  <c r="I4" i="53"/>
  <c r="H4" i="53"/>
  <c r="Q3" i="53"/>
  <c r="K3" i="53" s="1"/>
  <c r="P3" i="53"/>
  <c r="J3" i="53" s="1"/>
  <c r="N3" i="53"/>
  <c r="M3" i="53"/>
  <c r="L3" i="53"/>
  <c r="I3" i="53"/>
  <c r="H3" i="53"/>
  <c r="T2" i="53"/>
  <c r="S2" i="53"/>
  <c r="R2" i="53"/>
  <c r="Q2" i="53"/>
  <c r="P2" i="53"/>
  <c r="O2" i="53"/>
  <c r="E4" i="10"/>
  <c r="H4" i="10"/>
  <c r="E5" i="10"/>
  <c r="H5" i="10"/>
  <c r="E6" i="10"/>
  <c r="H6" i="10"/>
  <c r="E7" i="10"/>
  <c r="H7" i="10"/>
  <c r="E8" i="10"/>
  <c r="H8" i="10"/>
  <c r="E9" i="10"/>
  <c r="H9" i="10"/>
  <c r="E10" i="10"/>
  <c r="H10" i="10"/>
  <c r="E11" i="10"/>
  <c r="H11" i="10"/>
  <c r="E12" i="10"/>
  <c r="H12" i="10"/>
  <c r="E13" i="10"/>
  <c r="H13" i="10"/>
  <c r="E14" i="10"/>
  <c r="E15" i="10"/>
  <c r="E16" i="10"/>
  <c r="H16" i="10"/>
  <c r="E17" i="10"/>
  <c r="E18" i="10"/>
  <c r="Q8" i="10"/>
  <c r="Q7" i="10"/>
  <c r="Q6" i="10"/>
  <c r="Q4" i="10"/>
  <c r="Q3" i="10"/>
  <c r="P18" i="10"/>
  <c r="P17" i="10"/>
  <c r="P15" i="10"/>
  <c r="P14" i="10"/>
  <c r="P12" i="10"/>
  <c r="P10" i="10"/>
  <c r="P9" i="10"/>
  <c r="P8" i="10"/>
  <c r="P7" i="10"/>
  <c r="P5" i="10"/>
  <c r="P6" i="10"/>
  <c r="P4" i="10"/>
  <c r="P3" i="10"/>
  <c r="D16" i="10"/>
  <c r="D13" i="10"/>
  <c r="D11" i="10"/>
  <c r="D6" i="53" l="1"/>
  <c r="E6" i="53" s="1"/>
  <c r="D13" i="53"/>
  <c r="E13" i="53" s="1"/>
  <c r="D12" i="53"/>
  <c r="E12" i="53" s="1"/>
  <c r="D5" i="53"/>
  <c r="E5" i="53" s="1"/>
  <c r="D8" i="53"/>
  <c r="E8" i="53" s="1"/>
  <c r="D9" i="53"/>
  <c r="E9" i="53" s="1"/>
  <c r="D14" i="53"/>
  <c r="E14" i="53" s="1"/>
  <c r="D3" i="53"/>
  <c r="E3" i="53" s="1"/>
  <c r="D10" i="53"/>
  <c r="E10" i="53" s="1"/>
  <c r="D4" i="53"/>
  <c r="E4" i="53" s="1"/>
  <c r="D7" i="53"/>
  <c r="E7" i="53" s="1"/>
  <c r="D66" i="52"/>
  <c r="D143" i="52"/>
  <c r="D119" i="52"/>
  <c r="D105" i="52"/>
  <c r="D93" i="52"/>
  <c r="T58" i="50"/>
  <c r="M17" i="10"/>
  <c r="N17" i="10"/>
  <c r="M18" i="10"/>
  <c r="N18" i="10"/>
  <c r="M15" i="10"/>
  <c r="N15" i="10"/>
  <c r="M14" i="10"/>
  <c r="N14" i="10"/>
  <c r="S8" i="51"/>
  <c r="S9" i="51"/>
  <c r="S10" i="51"/>
  <c r="S11" i="51"/>
  <c r="S12" i="51"/>
  <c r="S13" i="51"/>
  <c r="S14" i="51"/>
  <c r="S15" i="51"/>
  <c r="S16" i="51"/>
  <c r="S17" i="51"/>
  <c r="S18" i="51"/>
  <c r="S19" i="51"/>
  <c r="S20" i="51"/>
  <c r="S21" i="51"/>
  <c r="S22" i="51"/>
  <c r="S23" i="51"/>
  <c r="S24" i="51"/>
  <c r="S25" i="51"/>
  <c r="S26" i="51"/>
  <c r="S27" i="51"/>
  <c r="S28" i="51"/>
  <c r="S29" i="51"/>
  <c r="S30" i="51"/>
  <c r="S31" i="51"/>
  <c r="S32" i="51"/>
  <c r="S33" i="51"/>
  <c r="S34" i="51"/>
  <c r="S35" i="51"/>
  <c r="S36" i="51"/>
  <c r="S37" i="51"/>
  <c r="S38" i="51"/>
  <c r="S39" i="51"/>
  <c r="S40" i="51"/>
  <c r="S41" i="51"/>
  <c r="S42" i="51"/>
  <c r="S43" i="51"/>
  <c r="S44" i="51"/>
  <c r="S45" i="51"/>
  <c r="S46" i="51"/>
  <c r="S47" i="51"/>
  <c r="S48" i="51"/>
  <c r="S49" i="51"/>
  <c r="S50" i="51"/>
  <c r="S51" i="51"/>
  <c r="S52" i="51"/>
  <c r="S7" i="51"/>
  <c r="C3" i="2"/>
  <c r="B3" i="2"/>
  <c r="M16" i="10"/>
  <c r="N16" i="10"/>
  <c r="D1" i="2"/>
  <c r="H3" i="10"/>
  <c r="R2" i="10" l="1"/>
  <c r="M13" i="10" l="1"/>
  <c r="N13" i="10"/>
  <c r="M10" i="10"/>
  <c r="N10" i="10"/>
  <c r="T2" i="10" l="1"/>
  <c r="I1" i="20"/>
  <c r="J1" i="20"/>
  <c r="K1" i="20"/>
  <c r="L1" i="20"/>
  <c r="M1" i="20"/>
  <c r="H1" i="20"/>
  <c r="C1" i="2"/>
  <c r="S2" i="10"/>
  <c r="Q2" i="10"/>
  <c r="B10" i="2" l="1"/>
  <c r="C10" i="2" l="1"/>
  <c r="B8" i="2" l="1"/>
  <c r="C11" i="2" l="1"/>
  <c r="C12" i="2" s="1"/>
  <c r="B11" i="2"/>
  <c r="B12" i="2" s="1"/>
  <c r="I18" i="10" l="1"/>
  <c r="I14" i="10"/>
  <c r="I15" i="10"/>
  <c r="I17" i="10"/>
  <c r="J16" i="10"/>
  <c r="J14" i="10"/>
  <c r="J17" i="10"/>
  <c r="J15" i="10"/>
  <c r="J18" i="10"/>
  <c r="I16" i="10"/>
  <c r="I13" i="10"/>
  <c r="J13" i="10"/>
  <c r="J8" i="10"/>
  <c r="J7" i="10"/>
  <c r="J5" i="10"/>
  <c r="J11" i="10"/>
  <c r="J12" i="10"/>
  <c r="J10" i="10"/>
  <c r="J4" i="10"/>
  <c r="J9" i="10"/>
  <c r="J6" i="10"/>
  <c r="I9" i="10"/>
  <c r="D12" i="2"/>
  <c r="I10" i="10"/>
  <c r="N9" i="10"/>
  <c r="N7" i="10"/>
  <c r="N3" i="10"/>
  <c r="N11" i="10"/>
  <c r="N8" i="10"/>
  <c r="N5" i="10"/>
  <c r="N4" i="10"/>
  <c r="N12" i="10"/>
  <c r="N6" i="10"/>
  <c r="M6" i="10"/>
  <c r="M4" i="10"/>
  <c r="M9" i="10"/>
  <c r="M3" i="10"/>
  <c r="M7" i="10"/>
  <c r="M11" i="10"/>
  <c r="M8" i="10"/>
  <c r="M12" i="10"/>
  <c r="M5" i="10"/>
  <c r="I5" i="10"/>
  <c r="I7" i="10"/>
  <c r="I8" i="10"/>
  <c r="I4" i="10"/>
  <c r="I3" i="10"/>
  <c r="I6" i="10"/>
  <c r="I12" i="10"/>
  <c r="I11" i="10"/>
  <c r="J3" i="10"/>
  <c r="O2" i="10"/>
  <c r="B1" i="2"/>
  <c r="P2" i="10"/>
  <c r="K17" i="10" l="1"/>
  <c r="L17" i="10"/>
  <c r="L15" i="10"/>
  <c r="K18" i="10"/>
  <c r="L18" i="10"/>
  <c r="K14" i="10"/>
  <c r="D14" i="10" s="1"/>
  <c r="L14" i="10"/>
  <c r="K15" i="10"/>
  <c r="D15" i="10" s="1"/>
  <c r="L8" i="10"/>
  <c r="K16" i="10"/>
  <c r="L16" i="10"/>
  <c r="L11" i="10"/>
  <c r="K7" i="10"/>
  <c r="K8" i="10"/>
  <c r="K13" i="10"/>
  <c r="K11" i="10"/>
  <c r="K6" i="10"/>
  <c r="K12" i="10"/>
  <c r="K9" i="10"/>
  <c r="K10" i="10"/>
  <c r="K4" i="10"/>
  <c r="K5" i="10"/>
  <c r="K3" i="10"/>
  <c r="L9" i="10"/>
  <c r="L7" i="10"/>
  <c r="L6" i="10"/>
  <c r="L12" i="10"/>
  <c r="L4" i="10"/>
  <c r="L5" i="10"/>
  <c r="L3" i="10"/>
  <c r="L10" i="10"/>
  <c r="L13" i="10"/>
  <c r="D17" i="10" l="1"/>
  <c r="D18" i="10"/>
  <c r="D8" i="10"/>
  <c r="D12" i="10"/>
  <c r="D3" i="10"/>
  <c r="E3" i="10" s="1"/>
  <c r="D5" i="10"/>
  <c r="D10" i="10"/>
  <c r="D9" i="10"/>
  <c r="D4" i="10"/>
  <c r="D7" i="10"/>
  <c r="D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Kubíček</author>
    <author>pkubicek</author>
  </authors>
  <commentList>
    <comment ref="B2" authorId="0" shapeId="0" xr:uid="{1A4BFC7C-B000-4295-923A-F4083E1F6263}">
      <text>
        <r>
          <rPr>
            <b/>
            <sz val="9"/>
            <color indexed="81"/>
            <rFont val="Tahoma"/>
            <family val="2"/>
          </rPr>
          <t>Petr Kubíček:</t>
        </r>
        <r>
          <rPr>
            <sz val="9"/>
            <color indexed="81"/>
            <rFont val="Tahoma"/>
            <family val="2"/>
          </rPr>
          <t xml:space="preserve">
Petr Klicka se nepocita, neodlital nadpolovicni počet letu</t>
        </r>
      </text>
    </comment>
    <comment ref="B11" authorId="1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pkubicek:</t>
        </r>
        <r>
          <rPr>
            <sz val="8"/>
            <color indexed="81"/>
            <rFont val="Tahoma"/>
            <family val="2"/>
            <charset val="238"/>
          </rPr>
          <t xml:space="preserve">
min počet pilotu je 12</t>
        </r>
      </text>
    </comment>
  </commentList>
</comments>
</file>

<file path=xl/sharedStrings.xml><?xml version="1.0" encoding="utf-8"?>
<sst xmlns="http://schemas.openxmlformats.org/spreadsheetml/2006/main" count="1098" uniqueCount="579">
  <si>
    <t>FRA</t>
  </si>
  <si>
    <t>CZE</t>
  </si>
  <si>
    <t xml:space="preserve">Bonifikace new </t>
  </si>
  <si>
    <t>Maximální bodové ohodnocení</t>
  </si>
  <si>
    <t>Přepočet bodů pilotů</t>
  </si>
  <si>
    <t>Maximální počet pilotů</t>
  </si>
  <si>
    <t>Maxilmální váha bonfikace piloti</t>
  </si>
  <si>
    <t>Maxilmální váha bonfikace top100</t>
  </si>
  <si>
    <t>Přepočet počtu pilotů</t>
  </si>
  <si>
    <t>2. plati pravido 5 disciplin ve 3 letech a min 12 zavodniku v min 75 procentech letu (do ted byla 1/2). Dal bych uvazoval o pravidle, ze pokud se nejakeho letu neucastni aspon 3/4 pilotu, tento let se nezpocitava do prumeru ani do minimalniho poctu disciplin a letu.</t>
  </si>
  <si>
    <t>3. urci se pocet pilotu ze svetove top 100, kteri byli na zavodech.</t>
  </si>
  <si>
    <t>4. urci se soucet jejich bodu ze svetoveho ranklistu. Tyto body tvori cast bonifikace</t>
  </si>
  <si>
    <t>5. urci se celkovy pocet pilotu na zavodech. Tohle tvori druhou cast bonifikace</t>
  </si>
  <si>
    <t>6. jsou zavedeny max. hodnoty, ze kterych se bonifikace pocita (jinak by to vedlo k prilisnemu zvyhodneni ME a MS)</t>
  </si>
  <si>
    <t>7. jeste jsem uvazoval zavest dalsi parametr, kterym by byl pomer pilotu z top 100 vs celkovy pocet pilotu, ale ten jsem zatim nezapracoval.</t>
  </si>
  <si>
    <t>1. rozhodne jsou vsechny narodni mistrovstvi pod zastitou NAC a FAI kat. One, dle AX pravidel</t>
  </si>
  <si>
    <t>Celkem</t>
  </si>
  <si>
    <t>Jméno</t>
  </si>
  <si>
    <t>Maximální počet pilotů red</t>
  </si>
  <si>
    <t>GBR</t>
  </si>
  <si>
    <t>NED</t>
  </si>
  <si>
    <t>BEL</t>
  </si>
  <si>
    <t>Pilotu</t>
  </si>
  <si>
    <t>Soucet bodu TOP 100</t>
  </si>
  <si>
    <t>SUI</t>
  </si>
  <si>
    <t>USA</t>
  </si>
  <si>
    <t>LUX</t>
  </si>
  <si>
    <t>Rank</t>
  </si>
  <si>
    <t>POL</t>
  </si>
  <si>
    <t>Průměr s bonifikací</t>
  </si>
  <si>
    <t>Průměr bez bonifikace</t>
  </si>
  <si>
    <t>Změna</t>
  </si>
  <si>
    <t>Total</t>
  </si>
  <si>
    <t>Pořadí 2021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</si>
  <si>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</si>
  <si>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</si>
  <si>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</si>
  <si>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</si>
  <si>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</si>
  <si>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</si>
  <si>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</si>
  <si>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</si>
  <si>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</si>
  <si>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</si>
  <si>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HWZ</t>
  </si>
  <si>
    <t>FON</t>
  </si>
  <si>
    <t>PDG</t>
  </si>
  <si>
    <t>JDG</t>
  </si>
  <si>
    <t>#11</t>
  </si>
  <si>
    <t>#</t>
  </si>
  <si>
    <t>Pilot</t>
  </si>
  <si>
    <t>From</t>
  </si>
  <si>
    <t>GBM</t>
  </si>
  <si>
    <t>HUGI, Roman</t>
  </si>
  <si>
    <t>ZEBERLI, Stefan</t>
  </si>
  <si>
    <t>SPILDOOREN, David</t>
  </si>
  <si>
    <t>GOEHLER, Sven</t>
  </si>
  <si>
    <t>BAUTA, Roman</t>
  </si>
  <si>
    <t>VLEGELS, Steven</t>
  </si>
  <si>
    <t>KARLSTROM, Kenneth</t>
  </si>
  <si>
    <t>KUBICEK, Petr</t>
  </si>
  <si>
    <t>FILUS, Tomasz</t>
  </si>
  <si>
    <t>SCHWARTZ, Nicolas</t>
  </si>
  <si>
    <t>ROME, Vito</t>
  </si>
  <si>
    <t>REKAS, Mateusz</t>
  </si>
  <si>
    <t>SEIGEOT, Clement</t>
  </si>
  <si>
    <t>SCHNEIDER, Uwe</t>
  </si>
  <si>
    <t>BAREFORD, Dominic</t>
  </si>
  <si>
    <t>WEGNER, Martin</t>
  </si>
  <si>
    <t>KOSTRHUN, Pavel</t>
  </si>
  <si>
    <t>STRASMANN, David</t>
  </si>
  <si>
    <t>BLASER, Marc</t>
  </si>
  <si>
    <t>DE COLIGNY, Laure</t>
  </si>
  <si>
    <t>CHUBAROV, Evgeny</t>
  </si>
  <si>
    <t>BROEDERS, Henk</t>
  </si>
  <si>
    <t>AYALA, Ivan</t>
  </si>
  <si>
    <t>KERDOKAS, Vytas</t>
  </si>
  <si>
    <t>KREINS, Pascal</t>
  </si>
  <si>
    <t>GOMMER, Roy</t>
  </si>
  <si>
    <t>FILUS, Witold</t>
  </si>
  <si>
    <t>SCHWARZ, Bastian</t>
  </si>
  <si>
    <t>LARSEN, Kim</t>
  </si>
  <si>
    <t>DEN</t>
  </si>
  <si>
    <t>MIKLOUSIC, Igor</t>
  </si>
  <si>
    <t>ABEL, Michael</t>
  </si>
  <si>
    <t>DEHANDSCHUTTER, Evert</t>
  </si>
  <si>
    <t>SPILDOOREN, Thomas</t>
  </si>
  <si>
    <t>BETZEN, Christophe</t>
  </si>
  <si>
    <t>MOLNAR, Peter</t>
  </si>
  <si>
    <t>OUDENAMPSEN, Jan</t>
  </si>
  <si>
    <t>JUNEVICIUS, Vytautas</t>
  </si>
  <si>
    <t>ITA</t>
  </si>
  <si>
    <t>MOSCARA, Raffaele</t>
  </si>
  <si>
    <t>LRN</t>
  </si>
  <si>
    <t>PASSOS, Fabio</t>
  </si>
  <si>
    <t>GREGORY, Peter</t>
  </si>
  <si>
    <t>VAITKEVICIUS, Dovydas</t>
  </si>
  <si>
    <t>TOMIZAWA, Sansei</t>
  </si>
  <si>
    <t>DEKEIN, Kenian</t>
  </si>
  <si>
    <t>GAUCH, Cedric</t>
  </si>
  <si>
    <t>x</t>
  </si>
  <si>
    <t>DELEERSNYDER, Tom</t>
  </si>
  <si>
    <t>BETZEN, Nico</t>
  </si>
  <si>
    <t>DE COCK, Philippe</t>
  </si>
  <si>
    <t>STUIVER, Bert</t>
  </si>
  <si>
    <t>BAREFORD, David</t>
  </si>
  <si>
    <t>KRAFT, Claude</t>
  </si>
  <si>
    <t>IWANSKI, Arkadiusz</t>
  </si>
  <si>
    <t>PHILIPPE, Nicolas</t>
  </si>
  <si>
    <t>LINEK, David</t>
  </si>
  <si>
    <t>WEBER, Colin</t>
  </si>
  <si>
    <t>SCHROEN, Dennis</t>
  </si>
  <si>
    <t>FOKKEN, Jan</t>
  </si>
  <si>
    <t>KOUWENBERG, Maikel</t>
  </si>
  <si>
    <t>MUIR, Lindsay</t>
  </si>
  <si>
    <t>TIMMERS, Jan</t>
  </si>
  <si>
    <t>Klička Adam</t>
  </si>
  <si>
    <t>-</t>
  </si>
  <si>
    <t>Kostrhun Pavel</t>
  </si>
  <si>
    <t>Kostrhun Ondřej</t>
  </si>
  <si>
    <t>Klička Petr</t>
  </si>
  <si>
    <t>Kubíček Petr</t>
  </si>
  <si>
    <t>Línek David</t>
  </si>
  <si>
    <t>Suchý Jan</t>
  </si>
  <si>
    <t>Meřínský Pavel</t>
  </si>
  <si>
    <t>Kličková Nikola</t>
  </si>
  <si>
    <t>Habán Tomáš</t>
  </si>
  <si>
    <t>Kostrhun Jan</t>
  </si>
  <si>
    <t>Staňa Libor</t>
  </si>
  <si>
    <t>Belgie 2022</t>
  </si>
  <si>
    <t>MCR2022</t>
  </si>
  <si>
    <t>MS2022</t>
  </si>
  <si>
    <t>Pořadí 2022</t>
  </si>
  <si>
    <t>Switzerland</t>
  </si>
  <si>
    <t>Male</t>
  </si>
  <si>
    <t>Great Britian</t>
  </si>
  <si>
    <t> 5</t>
  </si>
  <si>
    <t>HEARTSILL, Rhett</t>
  </si>
  <si>
    <t>United States</t>
  </si>
  <si>
    <t> 2</t>
  </si>
  <si>
    <t> 6</t>
  </si>
  <si>
    <t>FUJITA, Yudai</t>
  </si>
  <si>
    <t>Japan</t>
  </si>
  <si>
    <t> 1</t>
  </si>
  <si>
    <t>France</t>
  </si>
  <si>
    <t> -4</t>
  </si>
  <si>
    <t>Germany</t>
  </si>
  <si>
    <t> -6</t>
  </si>
  <si>
    <t>HEARTSILL, Joe</t>
  </si>
  <si>
    <t>Spain</t>
  </si>
  <si>
    <t> 13</t>
  </si>
  <si>
    <t>SCAIFE, Matthew</t>
  </si>
  <si>
    <t>Australia</t>
  </si>
  <si>
    <t>ZVADA, Joe</t>
  </si>
  <si>
    <t> 9</t>
  </si>
  <si>
    <t>KOSTIUšKEVIčIUS, Rimas</t>
  </si>
  <si>
    <t>Lithuania</t>
  </si>
  <si>
    <t> -5</t>
  </si>
  <si>
    <t>PETREHN, Johnny</t>
  </si>
  <si>
    <t> 3</t>
  </si>
  <si>
    <t>Belgium</t>
  </si>
  <si>
    <t> 14</t>
  </si>
  <si>
    <t> -1</t>
  </si>
  <si>
    <t>SCAIFE, Nicola</t>
  </si>
  <si>
    <t>Female</t>
  </si>
  <si>
    <t>LATYPOV, Sergey</t>
  </si>
  <si>
    <t>Russian Federation</t>
  </si>
  <si>
    <t> -14</t>
  </si>
  <si>
    <t>KINDERMANN-SCHOEN, Thomas</t>
  </si>
  <si>
    <t>Austria</t>
  </si>
  <si>
    <t> 31</t>
  </si>
  <si>
    <t>Poland</t>
  </si>
  <si>
    <t> 25</t>
  </si>
  <si>
    <t>UEDA, Satoshi</t>
  </si>
  <si>
    <t> 8</t>
  </si>
  <si>
    <t> -3</t>
  </si>
  <si>
    <t>Slovenia</t>
  </si>
  <si>
    <t> 32</t>
  </si>
  <si>
    <t>GEGEVIčIUS, Tadas</t>
  </si>
  <si>
    <t> 18</t>
  </si>
  <si>
    <t> 27</t>
  </si>
  <si>
    <t>PöTTLER, Helmut</t>
  </si>
  <si>
    <t>KOSTIUšKEVIčIUS, Rokas</t>
  </si>
  <si>
    <t> -19</t>
  </si>
  <si>
    <t> 15</t>
  </si>
  <si>
    <t>HEMMINGS, Stephanie</t>
  </si>
  <si>
    <t>SCHRANK, Werner</t>
  </si>
  <si>
    <t> 7</t>
  </si>
  <si>
    <t>Czech Republic</t>
  </si>
  <si>
    <t>MENYAYLO, Ivan</t>
  </si>
  <si>
    <t> -21</t>
  </si>
  <si>
    <t>HOCHREUTENER, David</t>
  </si>
  <si>
    <t>ISLEY, Todd</t>
  </si>
  <si>
    <t> 37</t>
  </si>
  <si>
    <t>VOGEL, Nicole</t>
  </si>
  <si>
    <t> 28</t>
  </si>
  <si>
    <t>KAVANAGH, Sean</t>
  </si>
  <si>
    <t> 16</t>
  </si>
  <si>
    <t>ERNI, Rene</t>
  </si>
  <si>
    <t> 22</t>
  </si>
  <si>
    <t>ARACIL, Ricardo</t>
  </si>
  <si>
    <t>Brazil</t>
  </si>
  <si>
    <t> -2</t>
  </si>
  <si>
    <t>The Netherlands</t>
  </si>
  <si>
    <t> 23</t>
  </si>
  <si>
    <t>SAUNDERS, Edward</t>
  </si>
  <si>
    <t> 183</t>
  </si>
  <si>
    <t>SVIDERSKIS, Vytautas</t>
  </si>
  <si>
    <t> -24</t>
  </si>
  <si>
    <t> 134</t>
  </si>
  <si>
    <t>KATAHIRA, Shiro</t>
  </si>
  <si>
    <t> 26</t>
  </si>
  <si>
    <t>HOWARD, Mike</t>
  </si>
  <si>
    <t>United Arab Emirates</t>
  </si>
  <si>
    <t>CLEYET MARREL, Benjamin</t>
  </si>
  <si>
    <t> 85</t>
  </si>
  <si>
    <t>DONNER, Nicholas</t>
  </si>
  <si>
    <t>LIMA, Lupercio</t>
  </si>
  <si>
    <t> -28</t>
  </si>
  <si>
    <t>Luxembourg</t>
  </si>
  <si>
    <t> -25</t>
  </si>
  <si>
    <t> 47</t>
  </si>
  <si>
    <t>DONNER, Chase</t>
  </si>
  <si>
    <t> -37</t>
  </si>
  <si>
    <t> 107</t>
  </si>
  <si>
    <t>ODOUARD, Jean-Philippe</t>
  </si>
  <si>
    <t> 56</t>
  </si>
  <si>
    <t> 48</t>
  </si>
  <si>
    <t>Hungary</t>
  </si>
  <si>
    <t> 40</t>
  </si>
  <si>
    <t>STANLEY, Rupert</t>
  </si>
  <si>
    <t>SUCHY, Jan</t>
  </si>
  <si>
    <t>KALOUSDIAN, Markus</t>
  </si>
  <si>
    <t> -31</t>
  </si>
  <si>
    <t>LYCIUS, Martynas</t>
  </si>
  <si>
    <t> 90</t>
  </si>
  <si>
    <t>ROBERTSON, Andrew</t>
  </si>
  <si>
    <t>ADAMS, Jason</t>
  </si>
  <si>
    <t>Canada</t>
  </si>
  <si>
    <t>SUE, Tetsuhiro</t>
  </si>
  <si>
    <t> -32</t>
  </si>
  <si>
    <t>DA SILVA PASSOS, Fabio</t>
  </si>
  <si>
    <t>Croatia</t>
  </si>
  <si>
    <t> -13</t>
  </si>
  <si>
    <t>STURZLINGER, Gerald</t>
  </si>
  <si>
    <t>BOJANOVIČ, Jernej</t>
  </si>
  <si>
    <t>BAIRD, Andrew</t>
  </si>
  <si>
    <t> -43</t>
  </si>
  <si>
    <t> 64</t>
  </si>
  <si>
    <t>PETREHN, Paul</t>
  </si>
  <si>
    <t>HOOK, Tom</t>
  </si>
  <si>
    <t> 71</t>
  </si>
  <si>
    <t>DENISENKO, Artem</t>
  </si>
  <si>
    <t> 177</t>
  </si>
  <si>
    <t> 53</t>
  </si>
  <si>
    <t>HOLLY, Andrew</t>
  </si>
  <si>
    <t> -34</t>
  </si>
  <si>
    <t>CLIVER, Harold</t>
  </si>
  <si>
    <t> -33</t>
  </si>
  <si>
    <t>SATO, Masafumi</t>
  </si>
  <si>
    <t> -30</t>
  </si>
  <si>
    <t> -27</t>
  </si>
  <si>
    <t>WRIGHT, Jonathan</t>
  </si>
  <si>
    <t> -29</t>
  </si>
  <si>
    <t>KALOUSDIAN, Rubens</t>
  </si>
  <si>
    <t> -35</t>
  </si>
  <si>
    <t> 68</t>
  </si>
  <si>
    <t>SILVESTRE, Luis</t>
  </si>
  <si>
    <t>BREZAN, Juraj</t>
  </si>
  <si>
    <t>Slovakia</t>
  </si>
  <si>
    <t>SIMONER, Andreas</t>
  </si>
  <si>
    <t> 190</t>
  </si>
  <si>
    <t> 121</t>
  </si>
  <si>
    <t>NELS, Andrew</t>
  </si>
  <si>
    <t> 58</t>
  </si>
  <si>
    <t>1 HWZ</t>
  </si>
  <si>
    <t>Final</t>
  </si>
  <si>
    <t>2 PDG</t>
  </si>
  <si>
    <t>3 JDG</t>
  </si>
  <si>
    <t>4 JDG</t>
  </si>
  <si>
    <t>5 HWZ</t>
  </si>
  <si>
    <t>6 FIN</t>
  </si>
  <si>
    <t>7 PDG</t>
  </si>
  <si>
    <t>8 MDD</t>
  </si>
  <si>
    <t>9 JDG</t>
  </si>
  <si>
    <t>10 PDG</t>
  </si>
  <si>
    <t>11 HWZ</t>
  </si>
  <si>
    <t>12 FON</t>
  </si>
  <si>
    <t>13 JDG</t>
  </si>
  <si>
    <t>14 JDG</t>
  </si>
  <si>
    <t>15 JDG</t>
  </si>
  <si>
    <t>1.</t>
  </si>
  <si>
    <t>17 - VLEGELS, Steven</t>
  </si>
  <si>
    <t>2.</t>
  </si>
  <si>
    <t>24 - KINDERMANN-SCHOEN, Thomas</t>
  </si>
  <si>
    <t>3.</t>
  </si>
  <si>
    <t>9 - KUBICEK, Petr</t>
  </si>
  <si>
    <t>4.</t>
  </si>
  <si>
    <t>12 - MERINSKY, Pavel</t>
  </si>
  <si>
    <t>5.</t>
  </si>
  <si>
    <t>4 - SCAIFE, Matthew</t>
  </si>
  <si>
    <t>6.</t>
  </si>
  <si>
    <t>21 - KOSTRHUN, Pavel</t>
  </si>
  <si>
    <t>7.</t>
  </si>
  <si>
    <t>1 - SUCHY, Jan</t>
  </si>
  <si>
    <t>8.</t>
  </si>
  <si>
    <t>19 - ABEL, Michael</t>
  </si>
  <si>
    <t>9.</t>
  </si>
  <si>
    <t>2 - SAUNDERS, Edward</t>
  </si>
  <si>
    <t>10.</t>
  </si>
  <si>
    <t>25 - KUGLER, Bojan</t>
  </si>
  <si>
    <t>11.</t>
  </si>
  <si>
    <t>15 - KLICKOVA, Nikola</t>
  </si>
  <si>
    <t>12.</t>
  </si>
  <si>
    <t>8 - KLICKA, Petr</t>
  </si>
  <si>
    <t>13.</t>
  </si>
  <si>
    <t>11 - LINEK, David</t>
  </si>
  <si>
    <t>14.</t>
  </si>
  <si>
    <t>5 - KOSTRHUN, Jan</t>
  </si>
  <si>
    <t>15.</t>
  </si>
  <si>
    <t>16 - BREZAN, Juraj</t>
  </si>
  <si>
    <t>16.</t>
  </si>
  <si>
    <t>22 - FRAISL, Christoph</t>
  </si>
  <si>
    <t>17.</t>
  </si>
  <si>
    <t>3 - KUBATOVA, Kristyna</t>
  </si>
  <si>
    <t>18.</t>
  </si>
  <si>
    <t>10 - CHAROUZKOVá, Markéta</t>
  </si>
  <si>
    <t>19.</t>
  </si>
  <si>
    <t>13 - HABAN, Tomas</t>
  </si>
  <si>
    <t>20.</t>
  </si>
  <si>
    <t>7 - GILLESPIE, Daniel</t>
  </si>
  <si>
    <t>21.</t>
  </si>
  <si>
    <t>18 - GARAB, Szabolcs</t>
  </si>
  <si>
    <t>22.</t>
  </si>
  <si>
    <t>20 - STAňOVá, Tereza</t>
  </si>
  <si>
    <t>23.</t>
  </si>
  <si>
    <t>14 - TREPKA, Jonas</t>
  </si>
  <si>
    <t>24.</t>
  </si>
  <si>
    <t>23 - NARBUTE, Renata</t>
  </si>
  <si>
    <t>25.</t>
  </si>
  <si>
    <t>6 - BARROW, Adam</t>
  </si>
  <si>
    <t>New Zealand</t>
  </si>
  <si>
    <t>Checksums</t>
  </si>
  <si>
    <t>ank</t>
  </si>
  <si>
    <t>2 GBM</t>
  </si>
  <si>
    <t>3 HWZ</t>
  </si>
  <si>
    <t>4 FON</t>
  </si>
  <si>
    <t>5 FON</t>
  </si>
  <si>
    <t>6 HWZ</t>
  </si>
  <si>
    <t>7 LRN</t>
  </si>
  <si>
    <t>8 HWZ</t>
  </si>
  <si>
    <t>9 HWZ</t>
  </si>
  <si>
    <t>10 FIN</t>
  </si>
  <si>
    <t>11 CRT</t>
  </si>
  <si>
    <t>12 MDD</t>
  </si>
  <si>
    <t>13 WSD</t>
  </si>
  <si>
    <t>14 HWZ</t>
  </si>
  <si>
    <t>15 FON</t>
  </si>
  <si>
    <t>16 HWZ</t>
  </si>
  <si>
    <t>17 HWZ</t>
  </si>
  <si>
    <t>18 ELB</t>
  </si>
  <si>
    <t>19 CRT</t>
  </si>
  <si>
    <t>20 HWZ</t>
  </si>
  <si>
    <t>21 FON</t>
  </si>
  <si>
    <t>22 FON</t>
  </si>
  <si>
    <t>23 HWZ</t>
  </si>
  <si>
    <t>24 FON</t>
  </si>
  <si>
    <t>25 HWZ</t>
  </si>
  <si>
    <t>26 XDD</t>
  </si>
  <si>
    <t>27 HWZ</t>
  </si>
  <si>
    <t>28 WSD</t>
  </si>
  <si>
    <t>29 FON</t>
  </si>
  <si>
    <t>30 GBM</t>
  </si>
  <si>
    <t>31 HWZ</t>
  </si>
  <si>
    <t>32 FON</t>
  </si>
  <si>
    <t>2 - ZEBERLI, Stefan</t>
  </si>
  <si>
    <t>49 - FUJITA, Yudai</t>
  </si>
  <si>
    <t>37 - SCHWARTZ, Nicolas</t>
  </si>
  <si>
    <t>13 - KINDERMANN-SCHOEN, Thomas</t>
  </si>
  <si>
    <t>1 - BAREFORD, Dominic</t>
  </si>
  <si>
    <t>73 - ROME, Vito</t>
  </si>
  <si>
    <t>21 - PASSOS, Fabio</t>
  </si>
  <si>
    <t>36 - ODOUARD, Jean-Philippe</t>
  </si>
  <si>
    <t>100 - HEARTSILL, Rhett</t>
  </si>
  <si>
    <t>17 - SPILDOOREN, David</t>
  </si>
  <si>
    <t>10 - SCAIFE, Matthew</t>
  </si>
  <si>
    <t>9 - SAUNDERS, Edward</t>
  </si>
  <si>
    <t>38 - SEIGEOT, Clement</t>
  </si>
  <si>
    <t>105 - ZVADA, Joe</t>
  </si>
  <si>
    <t>85 - HUGI, Roman</t>
  </si>
  <si>
    <t>42 - STRASMANN, David</t>
  </si>
  <si>
    <t>99 - HEARTSILL, Joe</t>
  </si>
  <si>
    <t>93 - GREGORY, Peter</t>
  </si>
  <si>
    <t>101 - ISLEY, Todd</t>
  </si>
  <si>
    <t>66 - FILUS, Tomasz</t>
  </si>
  <si>
    <t>65 - BAUTA, Roman</t>
  </si>
  <si>
    <t>39 - GOEHLER, Sven</t>
  </si>
  <si>
    <t>35 - CLEYET MARREL, Benjamin</t>
  </si>
  <si>
    <t>79 - AYALA, Ivan</t>
  </si>
  <si>
    <t>103 - PETREHN, Johnny</t>
  </si>
  <si>
    <t>26.</t>
  </si>
  <si>
    <t>68 - IWANSKI, Arkadiusz</t>
  </si>
  <si>
    <t>27.</t>
  </si>
  <si>
    <t>51 - TOMIZAWA, Sansei</t>
  </si>
  <si>
    <t>28.</t>
  </si>
  <si>
    <t>52 - UEDA, Satoshi</t>
  </si>
  <si>
    <t>29.</t>
  </si>
  <si>
    <t>15 - SCHRANK, Werner</t>
  </si>
  <si>
    <t>30.</t>
  </si>
  <si>
    <t>40 - SCHNEIDER, Uwe</t>
  </si>
  <si>
    <t>31.</t>
  </si>
  <si>
    <t>61 - BETZEN, Christophe</t>
  </si>
  <si>
    <t>32.</t>
  </si>
  <si>
    <t>5 - SUCHY, Jan</t>
  </si>
  <si>
    <t>33.</t>
  </si>
  <si>
    <t>14 - PöTTLER, Helmut</t>
  </si>
  <si>
    <t>34.</t>
  </si>
  <si>
    <t>56 - KERDOKAS, Vytas</t>
  </si>
  <si>
    <t>35.</t>
  </si>
  <si>
    <t>55 - GEGEVIčIUS, Tadas</t>
  </si>
  <si>
    <t>36.</t>
  </si>
  <si>
    <t>86 - VOGEL, Nicole</t>
  </si>
  <si>
    <t>37.</t>
  </si>
  <si>
    <t>59 - LYCIUS, Martynas</t>
  </si>
  <si>
    <t>38.</t>
  </si>
  <si>
    <t>4 - GOMMER, Roy</t>
  </si>
  <si>
    <t>39.</t>
  </si>
  <si>
    <t>58 - KOSTIUšKEVIčIUS, Rimas</t>
  </si>
  <si>
    <t>40.</t>
  </si>
  <si>
    <t>44 - MOLNAR, Peter</t>
  </si>
  <si>
    <t>41.</t>
  </si>
  <si>
    <t>43 - WEGNER, Martin</t>
  </si>
  <si>
    <t>42.</t>
  </si>
  <si>
    <t>34 - DE COLIGNY, Laure</t>
  </si>
  <si>
    <t>43.</t>
  </si>
  <si>
    <t>83 - ERNI, Rene</t>
  </si>
  <si>
    <t>44.</t>
  </si>
  <si>
    <t>67 - FILUS, Witold</t>
  </si>
  <si>
    <t>45.</t>
  </si>
  <si>
    <t>71 - BOJANOVIČ, Jernej</t>
  </si>
  <si>
    <t>46.</t>
  </si>
  <si>
    <t>30 - LINEK, David</t>
  </si>
  <si>
    <t>47.</t>
  </si>
  <si>
    <t>87 - BROEDERS, Henk</t>
  </si>
  <si>
    <t>48.</t>
  </si>
  <si>
    <t>11 - SCAIFE, Nicola</t>
  </si>
  <si>
    <t>49.</t>
  </si>
  <si>
    <t>82 - BLASER, Marc</t>
  </si>
  <si>
    <t>50.</t>
  </si>
  <si>
    <t>60 - VAITKEVICIUS, Dovydas</t>
  </si>
  <si>
    <t>51.</t>
  </si>
  <si>
    <t>6 - KAVANAGH, Sean</t>
  </si>
  <si>
    <t>52.</t>
  </si>
  <si>
    <t>29 - KUBICEK, Petr</t>
  </si>
  <si>
    <t>53.</t>
  </si>
  <si>
    <t>95 - HOOK, Tom</t>
  </si>
  <si>
    <t>54.</t>
  </si>
  <si>
    <t>97 - STANLEY, Rupert</t>
  </si>
  <si>
    <t>55.</t>
  </si>
  <si>
    <t>12 - ABEL, Michael</t>
  </si>
  <si>
    <t>56.</t>
  </si>
  <si>
    <t>19 - VLEGELS, Steven</t>
  </si>
  <si>
    <t>57.</t>
  </si>
  <si>
    <t>50 - KATAHIRA, Shiro</t>
  </si>
  <si>
    <t>58.</t>
  </si>
  <si>
    <t>41 - SCHWARZ, Bastian</t>
  </si>
  <si>
    <t>59.</t>
  </si>
  <si>
    <t>28 - KOSTRHUN, Pavel</t>
  </si>
  <si>
    <t>60.</t>
  </si>
  <si>
    <t>84 - GAUCH, Cedric</t>
  </si>
  <si>
    <t>61.</t>
  </si>
  <si>
    <t>98 - BAIRD, Andrew</t>
  </si>
  <si>
    <t>62.</t>
  </si>
  <si>
    <t>16 - DEKEIN, Kenian</t>
  </si>
  <si>
    <t>63.</t>
  </si>
  <si>
    <t>18 - SPILDOOREN, Thomas</t>
  </si>
  <si>
    <t>64.</t>
  </si>
  <si>
    <t>94 - HEMMINGS, Stephanie</t>
  </si>
  <si>
    <t>65.</t>
  </si>
  <si>
    <t>89 - OUDENAMPSEN, Jan</t>
  </si>
  <si>
    <t>66.</t>
  </si>
  <si>
    <t>96 - KARLSTROM, Kenneth</t>
  </si>
  <si>
    <t>67.</t>
  </si>
  <si>
    <t>102 - NELS, Andrew</t>
  </si>
  <si>
    <t>68.</t>
  </si>
  <si>
    <t>20 - DOS SANTOS JUSTO, João Vitor</t>
  </si>
  <si>
    <t>69.</t>
  </si>
  <si>
    <t>3 - DUDKIEWICZ-GOLAWSKA, Daria</t>
  </si>
  <si>
    <t>70.</t>
  </si>
  <si>
    <t>62 - BETZEN, Nico</t>
  </si>
  <si>
    <t>71.</t>
  </si>
  <si>
    <t>27 - KLICKA, Petr</t>
  </si>
  <si>
    <t>72.</t>
  </si>
  <si>
    <t>73.</t>
  </si>
  <si>
    <t>80 - FIGUERAS, CARLES</t>
  </si>
  <si>
    <t>74.</t>
  </si>
  <si>
    <t>78 - ARACIL, Ricardo</t>
  </si>
  <si>
    <t>75.</t>
  </si>
  <si>
    <t>90 - STUIVER, Bert</t>
  </si>
  <si>
    <t>76.</t>
  </si>
  <si>
    <t>57 - JUNEVICIUS, Vytautas</t>
  </si>
  <si>
    <t>77.</t>
  </si>
  <si>
    <t>48 - MONTEMURRO, Guido</t>
  </si>
  <si>
    <t>Italy</t>
  </si>
  <si>
    <t>78.</t>
  </si>
  <si>
    <t>22 - TOSTES, Filipe</t>
  </si>
  <si>
    <t>79.</t>
  </si>
  <si>
    <t>23 - ADAMS, Jason</t>
  </si>
  <si>
    <t>80.</t>
  </si>
  <si>
    <t>72 - BUZETI, Dejan</t>
  </si>
  <si>
    <t>81.</t>
  </si>
  <si>
    <t>104 - RUBIN, Jeremy</t>
  </si>
  <si>
    <t>82.</t>
  </si>
  <si>
    <t>92 - SAVCHUK, Roman</t>
  </si>
  <si>
    <t>Ukraine</t>
  </si>
  <si>
    <t>83.</t>
  </si>
  <si>
    <t>69 - BREZAN, Juraj</t>
  </si>
  <si>
    <t>84.</t>
  </si>
  <si>
    <t>91 - DEMCHUK, Maksym</t>
  </si>
  <si>
    <t>85.</t>
  </si>
  <si>
    <t>8 - ROBERTSON, Andrew</t>
  </si>
  <si>
    <t>86.</t>
  </si>
  <si>
    <t>24 - UNSWORTH, Martin</t>
  </si>
  <si>
    <t>87.</t>
  </si>
  <si>
    <t>26 - MIKLOUSIC, Igor</t>
  </si>
  <si>
    <t>88.</t>
  </si>
  <si>
    <t>7 - KERR, Anton</t>
  </si>
  <si>
    <t>89.</t>
  </si>
  <si>
    <t>45 - NAGY, Peter</t>
  </si>
  <si>
    <t>90.</t>
  </si>
  <si>
    <t>53 - STAMURS, Kaspars</t>
  </si>
  <si>
    <t>Latvia</t>
  </si>
  <si>
    <t>91.</t>
  </si>
  <si>
    <t>88 - FOKKEN, Jan</t>
  </si>
  <si>
    <t>92.</t>
  </si>
  <si>
    <t>74 - NUTHALL, Marc</t>
  </si>
  <si>
    <t>South Africa</t>
  </si>
  <si>
    <t>93.</t>
  </si>
  <si>
    <t>31 - LARSEN, Kim</t>
  </si>
  <si>
    <t>Denmark</t>
  </si>
  <si>
    <t>94.</t>
  </si>
  <si>
    <t>47 - CURTI, Gianfranco</t>
  </si>
  <si>
    <t>95.</t>
  </si>
  <si>
    <t>77 - SEO, Jeongmok</t>
  </si>
  <si>
    <t>South Korea</t>
  </si>
  <si>
    <t>96.</t>
  </si>
  <si>
    <t>63 - BARROW, Adam</t>
  </si>
  <si>
    <t>97.</t>
  </si>
  <si>
    <t>54 - VAN HAVER, Inga</t>
  </si>
  <si>
    <t>98.</t>
  </si>
  <si>
    <t>75 - STEYN, Pieter Andries</t>
  </si>
  <si>
    <t>99.</t>
  </si>
  <si>
    <t>81 - LESSER, Per</t>
  </si>
  <si>
    <t>Sweden</t>
  </si>
  <si>
    <t>100.</t>
  </si>
  <si>
    <t>32 - KUJALA, Jukka</t>
  </si>
  <si>
    <t>Finland</t>
  </si>
  <si>
    <t>101.</t>
  </si>
  <si>
    <t>70 - HRANO, Marian</t>
  </si>
  <si>
    <t>102.</t>
  </si>
  <si>
    <t>64 - PAUNOVSKI, Borche</t>
  </si>
  <si>
    <t>North Macedonia</t>
  </si>
  <si>
    <t>103.</t>
  </si>
  <si>
    <t>33 - PELTONEN, Juha</t>
  </si>
  <si>
    <t>Belgian Balloon Trophy 2022</t>
  </si>
  <si>
    <t>Totals for Tasks 1 thru 11</t>
  </si>
  <si>
    <t>created: 29/05/22</t>
  </si>
  <si>
    <t>PALS, Erik</t>
  </si>
  <si>
    <t>GREEN, Marcus</t>
  </si>
  <si>
    <t>28**</t>
  </si>
  <si>
    <t>MERINSKY, Pavel</t>
  </si>
  <si>
    <t>BROWN, Colin</t>
  </si>
  <si>
    <t>STEHLI, Lucas</t>
  </si>
  <si>
    <t>SIMOEN, Djorry</t>
  </si>
  <si>
    <t>KLICKA, Petr</t>
  </si>
  <si>
    <t>Kubátová Kristýna</t>
  </si>
  <si>
    <t>Charouzková Markéta</t>
  </si>
  <si>
    <t>Trepka Jonáš</t>
  </si>
  <si>
    <t>Staňová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</si>
</sst>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22"/>
      <name val="Calibri"/>
      <family val="2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000000"/>
      <name val="Tahoma"/>
      <family val="2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8B8C8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  <font>
      <sz val="11"/>
      <color rgb="FF333333"/>
      <name val="Roboto"/>
    </font>
    <font>
      <sz val="11"/>
      <color rgb="FF333333"/>
      <name val="Icomoon"/>
    </font>
    <font>
      <sz val="11"/>
      <color rgb="FF25B372"/>
      <name val="Roboto"/>
    </font>
    <font>
      <sz val="11"/>
      <color rgb="FFF58646"/>
      <name val="Roboto"/>
    </font>
    <font>
      <sz val="11"/>
      <color rgb="FF333333"/>
      <name val="Roboto"/>
    </font>
    <font>
      <sz val="8"/>
      <color rgb="FF999999"/>
      <name val="Roboto"/>
    </font>
    <font>
      <sz val="11"/>
      <color rgb="FF999999"/>
      <name val="Roboto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808080"/>
      </bottom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dotted">
        <color rgb="FF808080"/>
      </top>
      <bottom/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thick">
        <color rgb="FFDDDDDD"/>
      </top>
      <bottom/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99">
    <xf numFmtId="0" fontId="0" fillId="0" borderId="0"/>
    <xf numFmtId="0" fontId="7" fillId="3" borderId="0" applyNumberFormat="0" applyBorder="0" applyAlignment="0" applyProtection="0"/>
    <xf numFmtId="0" fontId="4" fillId="0" borderId="0" applyFill="0"/>
    <xf numFmtId="0" fontId="4" fillId="2" borderId="1" applyNumberFormat="0" applyFont="0" applyAlignment="0" applyProtection="0"/>
    <xf numFmtId="9" fontId="5" fillId="0" borderId="0" applyFont="0" applyFill="0" applyBorder="0" applyAlignment="0" applyProtection="0"/>
    <xf numFmtId="0" fontId="12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5" applyNumberFormat="0" applyAlignment="0" applyProtection="0"/>
    <xf numFmtId="0" fontId="28" fillId="10" borderId="6" applyNumberFormat="0" applyAlignment="0" applyProtection="0"/>
    <xf numFmtId="0" fontId="29" fillId="10" borderId="5" applyNumberFormat="0" applyAlignment="0" applyProtection="0"/>
    <xf numFmtId="0" fontId="30" fillId="0" borderId="7" applyNumberFormat="0" applyFill="0" applyAlignment="0" applyProtection="0"/>
    <xf numFmtId="0" fontId="31" fillId="11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2" fillId="35" borderId="0" applyNumberFormat="0" applyBorder="0" applyAlignment="0" applyProtection="0"/>
    <xf numFmtId="0" fontId="3" fillId="0" borderId="0"/>
    <xf numFmtId="0" fontId="3" fillId="12" borderId="9" applyNumberFormat="0" applyFont="0" applyAlignment="0" applyProtection="0"/>
    <xf numFmtId="0" fontId="12" fillId="5" borderId="0" applyNumberFormat="0" applyBorder="0" applyAlignment="0" applyProtection="0"/>
    <xf numFmtId="0" fontId="5" fillId="0" borderId="0"/>
    <xf numFmtId="0" fontId="5" fillId="0" borderId="0" applyFill="0"/>
    <xf numFmtId="0" fontId="5" fillId="2" borderId="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2" borderId="9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2" borderId="9" applyNumberFormat="0" applyFont="0" applyAlignment="0" applyProtection="0"/>
    <xf numFmtId="0" fontId="4" fillId="0" borderId="0"/>
    <xf numFmtId="0" fontId="4" fillId="0" borderId="0" applyFill="0"/>
    <xf numFmtId="0" fontId="4" fillId="2" borderId="1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2" borderId="9" applyNumberFormat="0" applyFont="0" applyAlignment="0" applyProtection="0"/>
  </cellStyleXfs>
  <cellXfs count="124">
    <xf numFmtId="0" fontId="0" fillId="0" borderId="0" xfId="0"/>
    <xf numFmtId="0" fontId="43" fillId="36" borderId="21" xfId="0" applyFont="1" applyFill="1" applyBorder="1" applyAlignment="1">
      <alignment vertical="center" wrapText="1"/>
    </xf>
    <xf numFmtId="0" fontId="43" fillId="36" borderId="20" xfId="0" applyFont="1" applyFill="1" applyBorder="1" applyAlignment="1">
      <alignment vertical="center" wrapText="1"/>
    </xf>
    <xf numFmtId="0" fontId="42" fillId="36" borderId="21" xfId="0" applyFont="1" applyFill="1" applyBorder="1" applyAlignment="1">
      <alignment vertical="center" wrapText="1"/>
    </xf>
    <xf numFmtId="0" fontId="42" fillId="36" borderId="20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45" fillId="36" borderId="20" xfId="0" applyFont="1" applyFill="1" applyBorder="1" applyAlignment="1">
      <alignment vertical="center" wrapText="1"/>
    </xf>
    <xf numFmtId="0" fontId="44" fillId="36" borderId="20" xfId="0" applyFont="1" applyFill="1" applyBorder="1" applyAlignment="1">
      <alignment vertical="center" wrapText="1"/>
    </xf>
    <xf numFmtId="0" fontId="42" fillId="36" borderId="20" xfId="0" applyFont="1" applyFill="1" applyBorder="1" applyAlignment="1">
      <alignment horizontal="right" vertical="center" wrapText="1"/>
    </xf>
    <xf numFmtId="0" fontId="45" fillId="36" borderId="21" xfId="0" applyFont="1" applyFill="1" applyBorder="1" applyAlignment="1">
      <alignment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2" fillId="36" borderId="0" xfId="0" applyFont="1" applyFill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44" fillId="36" borderId="21" xfId="0" applyFont="1" applyFill="1" applyBorder="1" applyAlignment="1">
      <alignment vertical="center" wrapText="1"/>
    </xf>
    <xf numFmtId="0" fontId="42" fillId="36" borderId="0" xfId="0" applyFont="1" applyFill="1" applyAlignment="1">
      <alignment vertical="center" wrapText="1"/>
    </xf>
    <xf numFmtId="0" fontId="44" fillId="36" borderId="0" xfId="0" applyFont="1" applyFill="1" applyAlignment="1">
      <alignment vertical="center" wrapText="1"/>
    </xf>
    <xf numFmtId="0" fontId="42" fillId="36" borderId="21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8" fillId="0" borderId="0" xfId="0" applyFont="1"/>
    <xf numFmtId="3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4" borderId="0" xfId="0" applyFont="1" applyFill="1"/>
    <xf numFmtId="3" fontId="8" fillId="4" borderId="0" xfId="0" applyNumberFormat="1" applyFont="1" applyFill="1" applyAlignment="1">
      <alignment horizontal="center"/>
    </xf>
    <xf numFmtId="9" fontId="8" fillId="4" borderId="0" xfId="4" applyFont="1" applyFill="1" applyAlignment="1">
      <alignment horizontal="center"/>
    </xf>
    <xf numFmtId="0" fontId="11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3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3" fontId="3" fillId="0" borderId="0" xfId="45" applyNumberForma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2" fontId="8" fillId="0" borderId="11" xfId="0" applyNumberFormat="1" applyFont="1" applyBorder="1" applyAlignment="1">
      <alignment horizontal="right" vertical="center" wrapText="1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wrapText="1"/>
    </xf>
    <xf numFmtId="0" fontId="38" fillId="0" borderId="15" xfId="0" applyFont="1" applyBorder="1" applyAlignment="1">
      <alignment horizont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vertical="center" wrapText="1"/>
    </xf>
    <xf numFmtId="0" fontId="38" fillId="0" borderId="0" xfId="0" applyFont="1" applyAlignment="1">
      <alignment horizontal="right" vertical="center" wrapText="1"/>
    </xf>
    <xf numFmtId="0" fontId="38" fillId="0" borderId="16" xfId="0" applyFont="1" applyBorder="1" applyAlignment="1">
      <alignment vertical="center" wrapText="1"/>
    </xf>
    <xf numFmtId="0" fontId="38" fillId="0" borderId="16" xfId="0" applyFont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" fontId="14" fillId="0" borderId="0" xfId="0" applyNumberFormat="1" applyFont="1" applyAlignment="1">
      <alignment horizontal="left" vertical="center"/>
    </xf>
    <xf numFmtId="1" fontId="14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" fontId="14" fillId="0" borderId="13" xfId="0" applyNumberFormat="1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3" fillId="0" borderId="0" xfId="45" applyAlignment="1">
      <alignment vertical="center"/>
    </xf>
    <xf numFmtId="3" fontId="16" fillId="0" borderId="0" xfId="0" applyNumberFormat="1" applyFont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3" fontId="3" fillId="0" borderId="12" xfId="45" applyNumberFormat="1" applyBorder="1" applyAlignment="1">
      <alignment horizontal="center" vertical="center"/>
    </xf>
    <xf numFmtId="0" fontId="3" fillId="0" borderId="0" xfId="45" applyAlignment="1">
      <alignment horizontal="center" vertical="center"/>
    </xf>
    <xf numFmtId="2" fontId="8" fillId="0" borderId="0" xfId="0" applyNumberFormat="1" applyFont="1" applyAlignment="1">
      <alignment horizontal="right" vertical="center" wrapText="1"/>
    </xf>
    <xf numFmtId="0" fontId="42" fillId="36" borderId="20" xfId="0" applyFont="1" applyFill="1" applyBorder="1" applyAlignment="1">
      <alignment vertical="center" wrapText="1"/>
    </xf>
    <xf numFmtId="0" fontId="36" fillId="36" borderId="0" xfId="65" applyFill="1" applyAlignment="1">
      <alignment vertical="center" wrapText="1"/>
    </xf>
    <xf numFmtId="0" fontId="46" fillId="36" borderId="22" xfId="0" applyFont="1" applyFill="1" applyBorder="1" applyAlignment="1">
      <alignment horizontal="center" vertical="center" wrapText="1"/>
    </xf>
    <xf numFmtId="0" fontId="46" fillId="36" borderId="24" xfId="0" applyFont="1" applyFill="1" applyBorder="1" applyAlignment="1">
      <alignment horizontal="center" vertical="center" wrapText="1"/>
    </xf>
    <xf numFmtId="0" fontId="36" fillId="36" borderId="24" xfId="65" applyFill="1" applyBorder="1" applyAlignment="1">
      <alignment vertical="center"/>
    </xf>
    <xf numFmtId="0" fontId="47" fillId="36" borderId="25" xfId="0" applyFont="1" applyFill="1" applyBorder="1" applyAlignment="1">
      <alignment vertical="center"/>
    </xf>
    <xf numFmtId="0" fontId="48" fillId="36" borderId="23" xfId="0" applyFont="1" applyFill="1" applyBorder="1" applyAlignment="1">
      <alignment horizontal="center" vertical="center" wrapText="1"/>
    </xf>
    <xf numFmtId="0" fontId="46" fillId="36" borderId="29" xfId="0" applyFont="1" applyFill="1" applyBorder="1" applyAlignment="1">
      <alignment horizontal="center" vertical="center" wrapText="1"/>
    </xf>
    <xf numFmtId="0" fontId="46" fillId="36" borderId="25" xfId="0" applyFont="1" applyFill="1" applyBorder="1" applyAlignment="1">
      <alignment horizontal="center" vertical="center" wrapText="1"/>
    </xf>
    <xf numFmtId="0" fontId="48" fillId="36" borderId="28" xfId="0" applyFont="1" applyFill="1" applyBorder="1" applyAlignment="1">
      <alignment horizontal="right" vertical="center" wrapText="1"/>
    </xf>
    <xf numFmtId="0" fontId="0" fillId="36" borderId="21" xfId="0" applyFill="1" applyBorder="1"/>
    <xf numFmtId="0" fontId="0" fillId="36" borderId="30" xfId="0" applyFill="1" applyBorder="1"/>
    <xf numFmtId="0" fontId="41" fillId="0" borderId="0" xfId="0" applyFont="1" applyAlignment="1">
      <alignment horizontal="center" vertical="center"/>
    </xf>
    <xf numFmtId="0" fontId="36" fillId="0" borderId="0" xfId="65"/>
    <xf numFmtId="0" fontId="38" fillId="0" borderId="11" xfId="0" applyFont="1" applyBorder="1" applyAlignment="1">
      <alignment vertical="center" wrapText="1"/>
    </xf>
    <xf numFmtId="21" fontId="40" fillId="0" borderId="11" xfId="0" applyNumberFormat="1" applyFont="1" applyBorder="1" applyAlignment="1">
      <alignment horizontal="right" vertical="center" wrapText="1"/>
    </xf>
    <xf numFmtId="0" fontId="38" fillId="0" borderId="16" xfId="0" applyFont="1" applyBorder="1" applyAlignment="1">
      <alignment vertical="center" wrapText="1"/>
    </xf>
    <xf numFmtId="0" fontId="38" fillId="0" borderId="19" xfId="0" applyFont="1" applyBorder="1" applyAlignment="1">
      <alignment horizontal="left" vertical="center"/>
    </xf>
    <xf numFmtId="0" fontId="38" fillId="0" borderId="19" xfId="0" applyFont="1" applyBorder="1" applyAlignment="1">
      <alignment horizontal="righ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center" wrapText="1"/>
    </xf>
    <xf numFmtId="0" fontId="38" fillId="0" borderId="18" xfId="0" applyFont="1" applyBorder="1" applyAlignment="1">
      <alignment horizontal="left" vertical="center"/>
    </xf>
    <xf numFmtId="0" fontId="38" fillId="0" borderId="18" xfId="0" applyFont="1" applyBorder="1" applyAlignment="1">
      <alignment horizontal="right" vertical="center" wrapText="1"/>
    </xf>
    <xf numFmtId="0" fontId="46" fillId="36" borderId="24" xfId="0" applyFont="1" applyFill="1" applyBorder="1" applyAlignment="1">
      <alignment horizontal="center" vertical="center" wrapText="1"/>
    </xf>
    <xf numFmtId="0" fontId="46" fillId="36" borderId="22" xfId="0" applyFont="1" applyFill="1" applyBorder="1" applyAlignment="1">
      <alignment horizontal="center" vertical="center" wrapText="1"/>
    </xf>
    <xf numFmtId="0" fontId="46" fillId="36" borderId="24" xfId="0" applyFont="1" applyFill="1" applyBorder="1" applyAlignment="1">
      <alignment vertical="center" wrapText="1"/>
    </xf>
    <xf numFmtId="0" fontId="46" fillId="36" borderId="22" xfId="0" applyFont="1" applyFill="1" applyBorder="1" applyAlignment="1">
      <alignment vertical="center" wrapText="1"/>
    </xf>
    <xf numFmtId="0" fontId="46" fillId="36" borderId="29" xfId="0" applyFont="1" applyFill="1" applyBorder="1" applyAlignment="1">
      <alignment horizontal="center" vertical="center" wrapText="1"/>
    </xf>
    <xf numFmtId="0" fontId="46" fillId="36" borderId="25" xfId="0" applyFont="1" applyFill="1" applyBorder="1" applyAlignment="1">
      <alignment horizontal="center" vertical="center" wrapText="1"/>
    </xf>
    <xf numFmtId="0" fontId="42" fillId="36" borderId="29" xfId="0" applyFont="1" applyFill="1" applyBorder="1" applyAlignment="1">
      <alignment horizontal="center" vertical="center" wrapText="1"/>
    </xf>
    <xf numFmtId="0" fontId="42" fillId="36" borderId="25" xfId="0" applyFont="1" applyFill="1" applyBorder="1" applyAlignment="1">
      <alignment horizontal="center" vertical="center" wrapText="1"/>
    </xf>
    <xf numFmtId="0" fontId="42" fillId="36" borderId="24" xfId="0" applyFont="1" applyFill="1" applyBorder="1" applyAlignment="1">
      <alignment horizontal="center" vertical="center" wrapText="1"/>
    </xf>
    <xf numFmtId="0" fontId="48" fillId="36" borderId="26" xfId="0" applyFont="1" applyFill="1" applyBorder="1" applyAlignment="1">
      <alignment horizontal="right" vertical="center" wrapText="1"/>
    </xf>
    <xf numFmtId="0" fontId="48" fillId="36" borderId="27" xfId="0" applyFont="1" applyFill="1" applyBorder="1" applyAlignment="1">
      <alignment horizontal="right" vertical="center" wrapText="1"/>
    </xf>
    <xf numFmtId="0" fontId="48" fillId="36" borderId="28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1" fontId="3" fillId="0" borderId="0" xfId="45" applyNumberFormat="1" applyAlignment="1">
      <alignment horizontal="center" vertical="center"/>
    </xf>
    <xf numFmtId="1" fontId="18" fillId="0" borderId="0" xfId="0" applyNumberFormat="1" applyFont="1" applyAlignment="1">
      <alignment horizontal="right" vertical="center" wrapText="1"/>
    </xf>
  </cellXfs>
  <cellStyles count="99">
    <cellStyle name="20 % – Zvýraznění 1 2" xfId="68" xr:uid="{46DD98C8-7AB0-459D-A8CB-C875EDC2518B}"/>
    <cellStyle name="20 % – Zvýraznění 2 2" xfId="70" xr:uid="{B2C11DA0-5C16-46E5-9DB4-480780B3E6FF}"/>
    <cellStyle name="20 % – Zvýraznění 3 2" xfId="72" xr:uid="{C5C19F47-14FF-4AB4-8FB4-1E93AD943E77}"/>
    <cellStyle name="20 % – Zvýraznění 4 2" xfId="74" xr:uid="{92C69ADC-49CC-4EE4-A79E-F59120DCC958}"/>
    <cellStyle name="20 % – Zvýraznění 5 2" xfId="76" xr:uid="{93A0F160-0728-491F-BFB8-B7AD393CF095}"/>
    <cellStyle name="20 % – Zvýraznění 6 2" xfId="78" xr:uid="{41F2CB05-EA78-4798-8D70-56B3142C157D}"/>
    <cellStyle name="20 % – Zvýraznění1 2" xfId="51" xr:uid="{00000000-0005-0000-0000-000006000000}"/>
    <cellStyle name="20 % – Zvýraznění1 2 2" xfId="85" xr:uid="{C148B571-31FE-4521-90D8-8BED5DDF4F74}"/>
    <cellStyle name="20 % – Zvýraznění2 2" xfId="53" xr:uid="{00000000-0005-0000-0000-000007000000}"/>
    <cellStyle name="20 % – Zvýraznění2 2 2" xfId="87" xr:uid="{FDB819F6-5F00-41B8-A50E-0009AB7614A0}"/>
    <cellStyle name="20 % – Zvýraznění3 2" xfId="55" xr:uid="{00000000-0005-0000-0000-000008000000}"/>
    <cellStyle name="20 % – Zvýraznění3 2 2" xfId="89" xr:uid="{0E3113D6-890A-404F-B81F-AF0CC985B621}"/>
    <cellStyle name="20 % – Zvýraznění4 2" xfId="57" xr:uid="{00000000-0005-0000-0000-000009000000}"/>
    <cellStyle name="20 % – Zvýraznění4 2 2" xfId="91" xr:uid="{031BEC82-BFB9-449A-93C6-33843E332E10}"/>
    <cellStyle name="20 % – Zvýraznění5 2" xfId="59" xr:uid="{00000000-0005-0000-0000-00000A000000}"/>
    <cellStyle name="20 % – Zvýraznění5 2 2" xfId="93" xr:uid="{665E0313-6356-45A9-B66D-4FE7C62E149B}"/>
    <cellStyle name="20 % – Zvýraznění6 2" xfId="61" xr:uid="{00000000-0005-0000-0000-00000B000000}"/>
    <cellStyle name="20 % – Zvýraznění6 2 2" xfId="95" xr:uid="{B4F43CE4-41A0-4ED3-AF07-3EEFE0FDBB64}"/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 % – Zvýraznění 1 2" xfId="69" xr:uid="{41AA8737-83C8-4E29-B39B-27DC494DA54A}"/>
    <cellStyle name="40 % – Zvýraznění 2 2" xfId="71" xr:uid="{E2F4FAEF-8605-4ED9-A2D6-19902BA62D48}"/>
    <cellStyle name="40 % – Zvýraznění 3 2" xfId="73" xr:uid="{4441B7D6-3D15-43BD-894F-E6E3CE495F66}"/>
    <cellStyle name="40 % – Zvýraznění 4 2" xfId="75" xr:uid="{09F68B80-EB6F-42ED-B466-5C81911EC312}"/>
    <cellStyle name="40 % – Zvýraznění 5 2" xfId="77" xr:uid="{4BA8FFF7-E71C-4D67-8319-9C292CD2912B}"/>
    <cellStyle name="40 % – Zvýraznění 6 2" xfId="79" xr:uid="{176B211A-A92F-4134-B617-EFF39B9D9937}"/>
    <cellStyle name="40 % – Zvýraznění1 2" xfId="52" xr:uid="{00000000-0005-0000-0000-000012000000}"/>
    <cellStyle name="40 % – Zvýraznění1 2 2" xfId="86" xr:uid="{46BE89EF-5BC5-469E-96C9-35D66B0B9555}"/>
    <cellStyle name="40 % – Zvýraznění2 2" xfId="54" xr:uid="{00000000-0005-0000-0000-000013000000}"/>
    <cellStyle name="40 % – Zvýraznění2 2 2" xfId="88" xr:uid="{9C6C667A-2FE7-4433-9476-35A527693A8B}"/>
    <cellStyle name="40 % – Zvýraznění3 2" xfId="56" xr:uid="{00000000-0005-0000-0000-000014000000}"/>
    <cellStyle name="40 % – Zvýraznění3 2 2" xfId="90" xr:uid="{CDAF638D-E8D0-4451-A3E9-0E170046ABA2}"/>
    <cellStyle name="40 % – Zvýraznění4 2" xfId="58" xr:uid="{00000000-0005-0000-0000-000015000000}"/>
    <cellStyle name="40 % – Zvýraznění4 2 2" xfId="92" xr:uid="{B04FA9B3-A277-4F24-ADB5-4FFB1CE2DF24}"/>
    <cellStyle name="40 % – Zvýraznění5 2" xfId="60" xr:uid="{00000000-0005-0000-0000-000016000000}"/>
    <cellStyle name="40 % – Zvýraznění5 2 2" xfId="94" xr:uid="{518E2523-0BFB-43DA-AA3C-06FA5EA48049}"/>
    <cellStyle name="40 % – Zvýraznění6 2" xfId="62" xr:uid="{00000000-0005-0000-0000-000017000000}"/>
    <cellStyle name="40 % – Zvýraznění6 2 2" xfId="96" xr:uid="{8E80AC1B-571C-4B58-8620-75F17032F65C}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1" xr:uid="{00000000-0005-0000-0000-00001E000000}"/>
    <cellStyle name="Accent2" xfId="25" xr:uid="{00000000-0005-0000-0000-00001F000000}"/>
    <cellStyle name="Accent3" xfId="29" xr:uid="{00000000-0005-0000-0000-000020000000}"/>
    <cellStyle name="Accent4" xfId="33" xr:uid="{00000000-0005-0000-0000-000021000000}"/>
    <cellStyle name="Accent5" xfId="37" xr:uid="{00000000-0005-0000-0000-000022000000}"/>
    <cellStyle name="Accent6" xfId="41" xr:uid="{00000000-0005-0000-0000-000023000000}"/>
    <cellStyle name="Bad" xfId="12" xr:uid="{00000000-0005-0000-0000-000024000000}"/>
    <cellStyle name="Calculation" xfId="16" xr:uid="{00000000-0005-0000-0000-000025000000}"/>
    <cellStyle name="Check Cell" xfId="18" xr:uid="{00000000-0005-0000-0000-00002E000000}"/>
    <cellStyle name="Explanatory Text" xfId="20" xr:uid="{00000000-0005-0000-0000-000027000000}"/>
    <cellStyle name="Good" xfId="11" xr:uid="{00000000-0005-0000-0000-000028000000}"/>
    <cellStyle name="Heading 1" xfId="7" xr:uid="{00000000-0005-0000-0000-000029000000}"/>
    <cellStyle name="Heading 2" xfId="8" xr:uid="{00000000-0005-0000-0000-00002A000000}"/>
    <cellStyle name="Heading 3" xfId="9" xr:uid="{00000000-0005-0000-0000-00002B000000}"/>
    <cellStyle name="Heading 4" xfId="10" xr:uid="{00000000-0005-0000-0000-00002C000000}"/>
    <cellStyle name="Hyperlink" xfId="65" builtinId="8"/>
    <cellStyle name="Input" xfId="14" xr:uid="{00000000-0005-0000-0000-00002F000000}"/>
    <cellStyle name="Linked Cell" xfId="17" xr:uid="{00000000-0005-0000-0000-000031000000}"/>
    <cellStyle name="Neutral" xfId="13" xr:uid="{00000000-0005-0000-0000-000037000000}"/>
    <cellStyle name="Normal" xfId="0" builtinId="0"/>
    <cellStyle name="Normal 2" xfId="2" xr:uid="{00000000-0005-0000-0000-000039000000}"/>
    <cellStyle name="Normal 2 2" xfId="49" xr:uid="{00000000-0005-0000-0000-00003A000000}"/>
    <cellStyle name="Normal 2 2 2" xfId="83" xr:uid="{0B0991DC-4B1D-4DB6-A2C4-980CB44DACBC}"/>
    <cellStyle name="Normální 2" xfId="45" xr:uid="{00000000-0005-0000-0000-00003C000000}"/>
    <cellStyle name="Normální 2 2" xfId="63" xr:uid="{00000000-0005-0000-0000-00003D000000}"/>
    <cellStyle name="Normální 2 2 2" xfId="97" xr:uid="{D15C9513-142E-4F1C-AADD-8860ECC017A1}"/>
    <cellStyle name="Normální 2 3" xfId="80" xr:uid="{20F83810-E84D-4807-9B8C-F1F401E7BC21}"/>
    <cellStyle name="Normální 3" xfId="48" xr:uid="{00000000-0005-0000-0000-00003E000000}"/>
    <cellStyle name="Normální 3 2" xfId="82" xr:uid="{7C1BAEAA-F2CE-4772-B06D-85CCCF9D9851}"/>
    <cellStyle name="Normální 4" xfId="66" xr:uid="{00000000-0005-0000-0000-00003F000000}"/>
    <cellStyle name="Note" xfId="3" xr:uid="{00000000-0005-0000-0000-000040000000}"/>
    <cellStyle name="Note 2" xfId="50" xr:uid="{00000000-0005-0000-0000-000041000000}"/>
    <cellStyle name="Note 2 2" xfId="84" xr:uid="{1156E32B-5D71-4DE9-A282-4FB79F06FB99}"/>
    <cellStyle name="Output" xfId="15" xr:uid="{00000000-0005-0000-0000-000042000000}"/>
    <cellStyle name="Percent" xfId="4" builtinId="5"/>
    <cellStyle name="Poznámka 2" xfId="46" xr:uid="{00000000-0005-0000-0000-000043000000}"/>
    <cellStyle name="Poznámka 2 2" xfId="64" xr:uid="{00000000-0005-0000-0000-000044000000}"/>
    <cellStyle name="Poznámka 2 2 2" xfId="98" xr:uid="{9D5724BE-DAEB-4AA2-845C-1ED83CAE3651}"/>
    <cellStyle name="Poznámka 2 3" xfId="81" xr:uid="{AEF8CE7F-893E-47B9-89FA-2B803D0585C8}"/>
    <cellStyle name="Procenta 2" xfId="67" xr:uid="{64FA40CC-6D17-42D7-BE82-623F3E2334FA}"/>
    <cellStyle name="Title" xfId="6" builtinId="15" customBuiltin="1"/>
    <cellStyle name="Total" xfId="21" builtinId="25" customBuiltin="1"/>
    <cellStyle name="Warning Text" xfId="19" builtinId="11" customBuiltin="1"/>
    <cellStyle name="Zvýraznění 1" xfId="5" xr:uid="{00000000-0005-0000-0000-00004E000000}"/>
    <cellStyle name="Zvýraznění 1 2" xfId="47" xr:uid="{00000000-0005-0000-0000-00004F000000}"/>
  </cellStyles>
  <dxfs count="9">
    <dxf>
      <font>
        <color theme="1" tint="0.499984740745262"/>
      </font>
    </dxf>
    <dxf>
      <font>
        <color rgb="FF00B050"/>
      </font>
    </dxf>
    <dxf>
      <font>
        <color rgb="FFFF0000"/>
      </font>
    </dxf>
    <dxf>
      <font>
        <color theme="1" tint="0.499984740745262"/>
      </font>
    </dxf>
    <dxf>
      <font>
        <color rgb="FF00B050"/>
      </font>
    </dxf>
    <dxf>
      <font>
        <color rgb="FFFF0000"/>
      </font>
    </dxf>
    <dxf>
      <font>
        <color theme="1" tint="0.499984740745262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54" Type="http://schemas.openxmlformats.org/officeDocument/2006/relationships/image" Target="../media/image54.png"/><Relationship Id="rId70" Type="http://schemas.openxmlformats.org/officeDocument/2006/relationships/image" Target="../media/image70.jpe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48.png"/><Relationship Id="rId7" Type="http://schemas.openxmlformats.org/officeDocument/2006/relationships/image" Target="../media/image81.png"/><Relationship Id="rId2" Type="http://schemas.openxmlformats.org/officeDocument/2006/relationships/image" Target="../media/image32.png"/><Relationship Id="rId1" Type="http://schemas.openxmlformats.org/officeDocument/2006/relationships/image" Target="../media/image25.png"/><Relationship Id="rId6" Type="http://schemas.openxmlformats.org/officeDocument/2006/relationships/image" Target="../media/image110.png"/><Relationship Id="rId5" Type="http://schemas.openxmlformats.org/officeDocument/2006/relationships/image" Target="../media/image92.png"/><Relationship Id="rId4" Type="http://schemas.openxmlformats.org/officeDocument/2006/relationships/image" Target="../media/image19.png"/><Relationship Id="rId9" Type="http://schemas.openxmlformats.org/officeDocument/2006/relationships/image" Target="../media/image1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7.png"/><Relationship Id="rId18" Type="http://schemas.openxmlformats.org/officeDocument/2006/relationships/image" Target="../media/image81.png"/><Relationship Id="rId26" Type="http://schemas.openxmlformats.org/officeDocument/2006/relationships/image" Target="../media/image123.png"/><Relationship Id="rId3" Type="http://schemas.openxmlformats.org/officeDocument/2006/relationships/image" Target="../media/image11.png"/><Relationship Id="rId21" Type="http://schemas.openxmlformats.org/officeDocument/2006/relationships/image" Target="../media/image89.png"/><Relationship Id="rId7" Type="http://schemas.openxmlformats.org/officeDocument/2006/relationships/image" Target="../media/image58.png"/><Relationship Id="rId12" Type="http://schemas.openxmlformats.org/officeDocument/2006/relationships/image" Target="../media/image34.png"/><Relationship Id="rId17" Type="http://schemas.openxmlformats.org/officeDocument/2006/relationships/image" Target="../media/image60.png"/><Relationship Id="rId25" Type="http://schemas.openxmlformats.org/officeDocument/2006/relationships/image" Target="../media/image122.png"/><Relationship Id="rId2" Type="http://schemas.openxmlformats.org/officeDocument/2006/relationships/image" Target="../media/image9.png"/><Relationship Id="rId16" Type="http://schemas.openxmlformats.org/officeDocument/2006/relationships/image" Target="../media/image22.png"/><Relationship Id="rId20" Type="http://schemas.openxmlformats.org/officeDocument/2006/relationships/image" Target="../media/image119.png"/><Relationship Id="rId29" Type="http://schemas.openxmlformats.org/officeDocument/2006/relationships/image" Target="../media/image125.png"/><Relationship Id="rId1" Type="http://schemas.openxmlformats.org/officeDocument/2006/relationships/image" Target="../media/image2.png"/><Relationship Id="rId6" Type="http://schemas.openxmlformats.org/officeDocument/2006/relationships/image" Target="../media/image38.png"/><Relationship Id="rId11" Type="http://schemas.openxmlformats.org/officeDocument/2006/relationships/image" Target="../media/image14.png"/><Relationship Id="rId24" Type="http://schemas.openxmlformats.org/officeDocument/2006/relationships/image" Target="../media/image121.png"/><Relationship Id="rId5" Type="http://schemas.openxmlformats.org/officeDocument/2006/relationships/image" Target="../media/image4.png"/><Relationship Id="rId15" Type="http://schemas.openxmlformats.org/officeDocument/2006/relationships/image" Target="../media/image48.png"/><Relationship Id="rId23" Type="http://schemas.openxmlformats.org/officeDocument/2006/relationships/image" Target="../media/image110.png"/><Relationship Id="rId28" Type="http://schemas.openxmlformats.org/officeDocument/2006/relationships/image" Target="../media/image118.png"/><Relationship Id="rId10" Type="http://schemas.openxmlformats.org/officeDocument/2006/relationships/image" Target="../media/image19.png"/><Relationship Id="rId19" Type="http://schemas.openxmlformats.org/officeDocument/2006/relationships/image" Target="../media/image92.png"/><Relationship Id="rId31" Type="http://schemas.openxmlformats.org/officeDocument/2006/relationships/image" Target="../media/image127.png"/><Relationship Id="rId4" Type="http://schemas.openxmlformats.org/officeDocument/2006/relationships/image" Target="../media/image32.png"/><Relationship Id="rId9" Type="http://schemas.openxmlformats.org/officeDocument/2006/relationships/image" Target="../media/image25.png"/><Relationship Id="rId14" Type="http://schemas.openxmlformats.org/officeDocument/2006/relationships/image" Target="../media/image72.png"/><Relationship Id="rId22" Type="http://schemas.openxmlformats.org/officeDocument/2006/relationships/image" Target="../media/image120.png"/><Relationship Id="rId27" Type="http://schemas.openxmlformats.org/officeDocument/2006/relationships/image" Target="../media/image124.png"/><Relationship Id="rId30" Type="http://schemas.openxmlformats.org/officeDocument/2006/relationships/image" Target="../media/image12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39</xdr:row>
      <xdr:rowOff>118717</xdr:rowOff>
    </xdr:to>
    <xdr:pic>
      <xdr:nvPicPr>
        <xdr:cNvPr id="2" name="Obrázek 1" descr="ZEBERLI, Stefan">
          <a:extLst>
            <a:ext uri="{FF2B5EF4-FFF2-40B4-BE49-F238E27FC236}">
              <a16:creationId xmlns:a16="http://schemas.microsoft.com/office/drawing/2014/main" id="{EF3764F4-FF1A-9FA4-7993-9251EB5B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89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152400</xdr:colOff>
      <xdr:row>21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09DAC9-AE77-D012-879F-A8043483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0896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39</xdr:row>
      <xdr:rowOff>118717</xdr:rowOff>
    </xdr:to>
    <xdr:pic>
      <xdr:nvPicPr>
        <xdr:cNvPr id="4" name="Obrázek 3" descr="BAREFORD, Dominic">
          <a:extLst>
            <a:ext uri="{FF2B5EF4-FFF2-40B4-BE49-F238E27FC236}">
              <a16:creationId xmlns:a16="http://schemas.microsoft.com/office/drawing/2014/main" id="{31AD3C5C-A537-3B33-B793-C480C01B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152400</xdr:colOff>
      <xdr:row>21</xdr:row>
      <xdr:rowOff>111125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4681C86-1460-9E46-94C1-84F5F579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420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39</xdr:row>
      <xdr:rowOff>118718</xdr:rowOff>
    </xdr:to>
    <xdr:pic>
      <xdr:nvPicPr>
        <xdr:cNvPr id="6" name="Obrázek 5" descr="HEARTSILL, Rhett">
          <a:extLst>
            <a:ext uri="{FF2B5EF4-FFF2-40B4-BE49-F238E27FC236}">
              <a16:creationId xmlns:a16="http://schemas.microsoft.com/office/drawing/2014/main" id="{8BE1179E-88A6-98B3-F731-FDB7007A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94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152400</xdr:colOff>
      <xdr:row>21</xdr:row>
      <xdr:rowOff>111125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30C0B52-6E09-B753-56BF-BDFAD102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944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39</xdr:row>
      <xdr:rowOff>118718</xdr:rowOff>
    </xdr:to>
    <xdr:pic>
      <xdr:nvPicPr>
        <xdr:cNvPr id="8" name="Obrázek 7" descr="HUGI, Roman">
          <a:extLst>
            <a:ext uri="{FF2B5EF4-FFF2-40B4-BE49-F238E27FC236}">
              <a16:creationId xmlns:a16="http://schemas.microsoft.com/office/drawing/2014/main" id="{CAEA6388-ADBF-2165-2DD4-0B875A23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46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152400</xdr:colOff>
      <xdr:row>21</xdr:row>
      <xdr:rowOff>111125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6B338590-054E-3008-F77E-E81207B8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2468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39</xdr:row>
      <xdr:rowOff>118718</xdr:rowOff>
    </xdr:to>
    <xdr:pic>
      <xdr:nvPicPr>
        <xdr:cNvPr id="10" name="Obrázek 9" descr="FUJITA, Yudai">
          <a:extLst>
            <a:ext uri="{FF2B5EF4-FFF2-40B4-BE49-F238E27FC236}">
              <a16:creationId xmlns:a16="http://schemas.microsoft.com/office/drawing/2014/main" id="{ADC490AD-CA9D-6C36-B21B-FAC6FA3B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83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152400</xdr:colOff>
      <xdr:row>21</xdr:row>
      <xdr:rowOff>111125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3CD8E335-D0AA-9592-14E9-D5A90805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28301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39</xdr:row>
      <xdr:rowOff>118717</xdr:rowOff>
    </xdr:to>
    <xdr:pic>
      <xdr:nvPicPr>
        <xdr:cNvPr id="12" name="Obrázek 11" descr="SCHWARTZ, Nicolas">
          <a:extLst>
            <a:ext uri="{FF2B5EF4-FFF2-40B4-BE49-F238E27FC236}">
              <a16:creationId xmlns:a16="http://schemas.microsoft.com/office/drawing/2014/main" id="{0C35A6C3-CCBF-D3BE-FA23-650C5525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19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152400</xdr:colOff>
      <xdr:row>21</xdr:row>
      <xdr:rowOff>111125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F3BDD7EA-8FAF-AF53-FBE4-EDA2ECDD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31921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39</xdr:row>
      <xdr:rowOff>118717</xdr:rowOff>
    </xdr:to>
    <xdr:pic>
      <xdr:nvPicPr>
        <xdr:cNvPr id="14" name="Obrázek 13" descr="SEIGEOT, Clement">
          <a:extLst>
            <a:ext uri="{FF2B5EF4-FFF2-40B4-BE49-F238E27FC236}">
              <a16:creationId xmlns:a16="http://schemas.microsoft.com/office/drawing/2014/main" id="{3E66A31F-936F-96AE-5C3A-3C1D420C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71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152400</xdr:colOff>
      <xdr:row>21</xdr:row>
      <xdr:rowOff>111125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A3A7F455-A8A2-2E4E-EE8F-3229DAC6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37160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39</xdr:row>
      <xdr:rowOff>118717</xdr:rowOff>
    </xdr:to>
    <xdr:pic>
      <xdr:nvPicPr>
        <xdr:cNvPr id="16" name="Obrázek 15" descr="STRASMANN, David">
          <a:extLst>
            <a:ext uri="{FF2B5EF4-FFF2-40B4-BE49-F238E27FC236}">
              <a16:creationId xmlns:a16="http://schemas.microsoft.com/office/drawing/2014/main" id="{03F28DDC-CA63-7FD2-FEE7-BB444FB6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423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152400</xdr:colOff>
      <xdr:row>21</xdr:row>
      <xdr:rowOff>111125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2E1DFC8D-26B1-CA2F-A0CF-1D8FCFCB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398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39</xdr:row>
      <xdr:rowOff>118718</xdr:rowOff>
    </xdr:to>
    <xdr:pic>
      <xdr:nvPicPr>
        <xdr:cNvPr id="18" name="Obrázek 17" descr="HEARTSILL, Joe">
          <a:extLst>
            <a:ext uri="{FF2B5EF4-FFF2-40B4-BE49-F238E27FC236}">
              <a16:creationId xmlns:a16="http://schemas.microsoft.com/office/drawing/2014/main" id="{790EFBA4-E060-3EB0-39A1-D004BD24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476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152400</xdr:colOff>
      <xdr:row>21</xdr:row>
      <xdr:rowOff>111125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33F66591-F9FD-1894-9DEE-E71B932E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7637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39</xdr:row>
      <xdr:rowOff>118718</xdr:rowOff>
    </xdr:to>
    <xdr:pic>
      <xdr:nvPicPr>
        <xdr:cNvPr id="20" name="Obrázek 19" descr="AYALA, Ivan">
          <a:extLst>
            <a:ext uri="{FF2B5EF4-FFF2-40B4-BE49-F238E27FC236}">
              <a16:creationId xmlns:a16="http://schemas.microsoft.com/office/drawing/2014/main" id="{2D93A7C5-1A3B-5AEE-C9CA-1AB560BC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528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152400</xdr:colOff>
      <xdr:row>21</xdr:row>
      <xdr:rowOff>111125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69F063A5-E6EB-A858-406B-912148FF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52876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39</xdr:row>
      <xdr:rowOff>118717</xdr:rowOff>
    </xdr:to>
    <xdr:pic>
      <xdr:nvPicPr>
        <xdr:cNvPr id="22" name="Obrázek 21" descr="SCAIFE, Matthew">
          <a:extLst>
            <a:ext uri="{FF2B5EF4-FFF2-40B4-BE49-F238E27FC236}">
              <a16:creationId xmlns:a16="http://schemas.microsoft.com/office/drawing/2014/main" id="{5D6530E8-02C7-0629-BFCE-A60078F9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564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152400</xdr:colOff>
      <xdr:row>21</xdr:row>
      <xdr:rowOff>111125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3613730A-512B-FCE0-D84A-8807DD8A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56495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45</xdr:row>
      <xdr:rowOff>9801</xdr:rowOff>
    </xdr:to>
    <xdr:pic>
      <xdr:nvPicPr>
        <xdr:cNvPr id="24" name="Obrázek 23" descr="ZVADA, Joe">
          <a:extLst>
            <a:ext uri="{FF2B5EF4-FFF2-40B4-BE49-F238E27FC236}">
              <a16:creationId xmlns:a16="http://schemas.microsoft.com/office/drawing/2014/main" id="{AFD64C19-C401-1D47-79DC-6A043BF5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61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39</xdr:row>
      <xdr:rowOff>111125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A181003C-4F53-4BE9-4685-4C743A5E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61734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45</xdr:row>
      <xdr:rowOff>9801</xdr:rowOff>
    </xdr:to>
    <xdr:pic>
      <xdr:nvPicPr>
        <xdr:cNvPr id="26" name="Obrázek 25" descr="KOSTIUšKEVIčIUS, Rimas">
          <a:extLst>
            <a:ext uri="{FF2B5EF4-FFF2-40B4-BE49-F238E27FC236}">
              <a16:creationId xmlns:a16="http://schemas.microsoft.com/office/drawing/2014/main" id="{AF90CD11-9AA3-1CA2-1A85-1C7C8843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653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152400</xdr:colOff>
      <xdr:row>39</xdr:row>
      <xdr:rowOff>111125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546688F2-B7A9-3814-EA93-1BC7FA4D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65354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45</xdr:row>
      <xdr:rowOff>9801</xdr:rowOff>
    </xdr:to>
    <xdr:pic>
      <xdr:nvPicPr>
        <xdr:cNvPr id="28" name="Obrázek 27" descr="PETREHN, Johnny">
          <a:extLst>
            <a:ext uri="{FF2B5EF4-FFF2-40B4-BE49-F238E27FC236}">
              <a16:creationId xmlns:a16="http://schemas.microsoft.com/office/drawing/2014/main" id="{E04D0F7A-F798-14AD-292A-3E37A215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05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152400</xdr:colOff>
      <xdr:row>39</xdr:row>
      <xdr:rowOff>111125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39260A81-0BEE-2E2E-854C-F544095C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0592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45</xdr:row>
      <xdr:rowOff>14910</xdr:rowOff>
    </xdr:to>
    <xdr:pic>
      <xdr:nvPicPr>
        <xdr:cNvPr id="30" name="Obrázek 29" descr="SPILDOOREN, David">
          <a:extLst>
            <a:ext uri="{FF2B5EF4-FFF2-40B4-BE49-F238E27FC236}">
              <a16:creationId xmlns:a16="http://schemas.microsoft.com/office/drawing/2014/main" id="{D5591EF1-168D-7B16-3E1D-436A90C6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758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152400</xdr:colOff>
      <xdr:row>39</xdr:row>
      <xdr:rowOff>111125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F705DB4F-15DC-5BA6-3B2B-C0FF3F28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75831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45</xdr:row>
      <xdr:rowOff>14908</xdr:rowOff>
    </xdr:to>
    <xdr:pic>
      <xdr:nvPicPr>
        <xdr:cNvPr id="32" name="Obrázek 31" descr="SCHNEIDER, Uwe">
          <a:extLst>
            <a:ext uri="{FF2B5EF4-FFF2-40B4-BE49-F238E27FC236}">
              <a16:creationId xmlns:a16="http://schemas.microsoft.com/office/drawing/2014/main" id="{100807AC-718B-4A85-EFA6-7155C158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10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152400</xdr:colOff>
      <xdr:row>39</xdr:row>
      <xdr:rowOff>111125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7210482A-018A-68A6-5BBB-0465C0B9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81070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45</xdr:row>
      <xdr:rowOff>14910</xdr:rowOff>
    </xdr:to>
    <xdr:pic>
      <xdr:nvPicPr>
        <xdr:cNvPr id="34" name="Obrázek 33" descr="SCAIFE, Nicola">
          <a:extLst>
            <a:ext uri="{FF2B5EF4-FFF2-40B4-BE49-F238E27FC236}">
              <a16:creationId xmlns:a16="http://schemas.microsoft.com/office/drawing/2014/main" id="{90A704F0-2A38-5599-BC0F-F82EA196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63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152400</xdr:colOff>
      <xdr:row>39</xdr:row>
      <xdr:rowOff>111125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D9154E03-F651-AFED-3679-5F5C4711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86309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45</xdr:row>
      <xdr:rowOff>14909</xdr:rowOff>
    </xdr:to>
    <xdr:pic>
      <xdr:nvPicPr>
        <xdr:cNvPr id="36" name="Obrázek 35" descr="LATYPOV, Sergey">
          <a:extLst>
            <a:ext uri="{FF2B5EF4-FFF2-40B4-BE49-F238E27FC236}">
              <a16:creationId xmlns:a16="http://schemas.microsoft.com/office/drawing/2014/main" id="{912E698B-A811-3685-D447-4C680467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15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152400</xdr:colOff>
      <xdr:row>39</xdr:row>
      <xdr:rowOff>111125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83FF94C5-35BD-F48A-C6E4-6B34DFAD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91547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45</xdr:row>
      <xdr:rowOff>14909</xdr:rowOff>
    </xdr:to>
    <xdr:pic>
      <xdr:nvPicPr>
        <xdr:cNvPr id="38" name="Obrázek 37" descr="BLASER, Marc">
          <a:extLst>
            <a:ext uri="{FF2B5EF4-FFF2-40B4-BE49-F238E27FC236}">
              <a16:creationId xmlns:a16="http://schemas.microsoft.com/office/drawing/2014/main" id="{0DFC5726-E8F0-5878-07B0-E0A2B34C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67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152400</xdr:colOff>
      <xdr:row>39</xdr:row>
      <xdr:rowOff>111125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A114B709-4AAB-01D7-9F79-294D4A36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96786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304800</xdr:colOff>
      <xdr:row>45</xdr:row>
      <xdr:rowOff>14910</xdr:rowOff>
    </xdr:to>
    <xdr:pic>
      <xdr:nvPicPr>
        <xdr:cNvPr id="40" name="Obrázek 39" descr="KINDERMANN-SCHOEN, Thomas">
          <a:extLst>
            <a:ext uri="{FF2B5EF4-FFF2-40B4-BE49-F238E27FC236}">
              <a16:creationId xmlns:a16="http://schemas.microsoft.com/office/drawing/2014/main" id="{0B173DFB-74D2-B371-2126-2803E134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20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152400</xdr:colOff>
      <xdr:row>39</xdr:row>
      <xdr:rowOff>111125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A561595E-17A0-9B8B-8749-398567F4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02025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304800</xdr:colOff>
      <xdr:row>65</xdr:row>
      <xdr:rowOff>14908</xdr:rowOff>
    </xdr:to>
    <xdr:pic>
      <xdr:nvPicPr>
        <xdr:cNvPr id="42" name="Obrázek 41" descr="FILUS, Tomasz">
          <a:extLst>
            <a:ext uri="{FF2B5EF4-FFF2-40B4-BE49-F238E27FC236}">
              <a16:creationId xmlns:a16="http://schemas.microsoft.com/office/drawing/2014/main" id="{78227523-3B66-9869-3047-71B24639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88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152400</xdr:colOff>
      <xdr:row>45</xdr:row>
      <xdr:rowOff>111125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FFE1822-9D0B-57BD-9FC5-600F2243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08883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304800</xdr:colOff>
      <xdr:row>65</xdr:row>
      <xdr:rowOff>14910</xdr:rowOff>
    </xdr:to>
    <xdr:pic>
      <xdr:nvPicPr>
        <xdr:cNvPr id="44" name="Obrázek 43" descr="UEDA, Satoshi">
          <a:extLst>
            <a:ext uri="{FF2B5EF4-FFF2-40B4-BE49-F238E27FC236}">
              <a16:creationId xmlns:a16="http://schemas.microsoft.com/office/drawing/2014/main" id="{1C202716-84B6-0A69-6C21-1A64FC92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41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152400</xdr:colOff>
      <xdr:row>45</xdr:row>
      <xdr:rowOff>111125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6D42089F-5814-4590-D6CD-5C808471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14122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304800</xdr:colOff>
      <xdr:row>65</xdr:row>
      <xdr:rowOff>14909</xdr:rowOff>
    </xdr:to>
    <xdr:pic>
      <xdr:nvPicPr>
        <xdr:cNvPr id="46" name="Obrázek 45" descr="VLEGELS, Steven">
          <a:extLst>
            <a:ext uri="{FF2B5EF4-FFF2-40B4-BE49-F238E27FC236}">
              <a16:creationId xmlns:a16="http://schemas.microsoft.com/office/drawing/2014/main" id="{4A4AA49B-0F08-9B82-AF53-43499D476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3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152400</xdr:colOff>
      <xdr:row>45</xdr:row>
      <xdr:rowOff>111125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13C98E54-B4FE-C38E-E092-A5BB0A16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19360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77</xdr:row>
      <xdr:rowOff>14907</xdr:rowOff>
    </xdr:to>
    <xdr:pic>
      <xdr:nvPicPr>
        <xdr:cNvPr id="48" name="Obrázek 47" descr="ROME, Vito">
          <a:extLst>
            <a:ext uri="{FF2B5EF4-FFF2-40B4-BE49-F238E27FC236}">
              <a16:creationId xmlns:a16="http://schemas.microsoft.com/office/drawing/2014/main" id="{4B0132CA-9944-0F9A-D0AA-042D12F2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45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152400</xdr:colOff>
      <xdr:row>65</xdr:row>
      <xdr:rowOff>111125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6A6A4394-C62B-1976-54E5-44D3573E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4599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304800</xdr:colOff>
      <xdr:row>77</xdr:row>
      <xdr:rowOff>14909</xdr:rowOff>
    </xdr:to>
    <xdr:pic>
      <xdr:nvPicPr>
        <xdr:cNvPr id="50" name="Obrázek 49" descr="GEGEVIčIUS, Tadas">
          <a:extLst>
            <a:ext uri="{FF2B5EF4-FFF2-40B4-BE49-F238E27FC236}">
              <a16:creationId xmlns:a16="http://schemas.microsoft.com/office/drawing/2014/main" id="{53FE3CD0-2391-CA4D-EE56-FEED6578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82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152400</xdr:colOff>
      <xdr:row>65</xdr:row>
      <xdr:rowOff>111125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A8B83F21-A7AD-3E60-69A5-7642178D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219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304800</xdr:colOff>
      <xdr:row>77</xdr:row>
      <xdr:rowOff>14907</xdr:rowOff>
    </xdr:to>
    <xdr:pic>
      <xdr:nvPicPr>
        <xdr:cNvPr id="52" name="Obrázek 51" descr="BAUTA, Roman">
          <a:extLst>
            <a:ext uri="{FF2B5EF4-FFF2-40B4-BE49-F238E27FC236}">
              <a16:creationId xmlns:a16="http://schemas.microsoft.com/office/drawing/2014/main" id="{1E378A1B-5CBB-C25B-A1A7-55EEC4BA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34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152400</xdr:colOff>
      <xdr:row>65</xdr:row>
      <xdr:rowOff>111125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26A41AA9-8D7E-39A3-F5BB-5931516C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33457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304800</xdr:colOff>
      <xdr:row>77</xdr:row>
      <xdr:rowOff>14908</xdr:rowOff>
    </xdr:to>
    <xdr:pic>
      <xdr:nvPicPr>
        <xdr:cNvPr id="54" name="Obrázek 53" descr="PöTTLER, Helmut">
          <a:extLst>
            <a:ext uri="{FF2B5EF4-FFF2-40B4-BE49-F238E27FC236}">
              <a16:creationId xmlns:a16="http://schemas.microsoft.com/office/drawing/2014/main" id="{0AD2E2D5-8D58-8C08-F1D1-6D3F5CBA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86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152400</xdr:colOff>
      <xdr:row>65</xdr:row>
      <xdr:rowOff>111125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660BC3BA-2406-8A85-7067-A78B6496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38696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304800</xdr:colOff>
      <xdr:row>77</xdr:row>
      <xdr:rowOff>14908</xdr:rowOff>
    </xdr:to>
    <xdr:pic>
      <xdr:nvPicPr>
        <xdr:cNvPr id="56" name="Obrázek 55" descr="KOSTIUšKEVIčIUS, Rokas">
          <a:extLst>
            <a:ext uri="{FF2B5EF4-FFF2-40B4-BE49-F238E27FC236}">
              <a16:creationId xmlns:a16="http://schemas.microsoft.com/office/drawing/2014/main" id="{0A3E0AFD-4201-6934-F0B0-6518B9DF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39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152400</xdr:colOff>
      <xdr:row>65</xdr:row>
      <xdr:rowOff>111125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BB100E4D-2451-4F26-5BD7-3B65EA99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43935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304800</xdr:colOff>
      <xdr:row>77</xdr:row>
      <xdr:rowOff>14907</xdr:rowOff>
    </xdr:to>
    <xdr:pic>
      <xdr:nvPicPr>
        <xdr:cNvPr id="58" name="Obrázek 57" descr="DE COLIGNY, Laure">
          <a:extLst>
            <a:ext uri="{FF2B5EF4-FFF2-40B4-BE49-F238E27FC236}">
              <a16:creationId xmlns:a16="http://schemas.microsoft.com/office/drawing/2014/main" id="{6DCBC60F-E6E0-C2D1-AE1D-719A48AC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91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152400</xdr:colOff>
      <xdr:row>65</xdr:row>
      <xdr:rowOff>111125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751FD8A1-8FBF-42B9-632A-767B068E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49174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304800</xdr:colOff>
      <xdr:row>77</xdr:row>
      <xdr:rowOff>14909</xdr:rowOff>
    </xdr:to>
    <xdr:pic>
      <xdr:nvPicPr>
        <xdr:cNvPr id="60" name="Obrázek 59" descr="HEMMINGS, Stephanie">
          <a:extLst>
            <a:ext uri="{FF2B5EF4-FFF2-40B4-BE49-F238E27FC236}">
              <a16:creationId xmlns:a16="http://schemas.microsoft.com/office/drawing/2014/main" id="{888A6AAE-D4E0-65A0-76D0-8A35CE87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44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152400</xdr:colOff>
      <xdr:row>65</xdr:row>
      <xdr:rowOff>111125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9D50EB7-998F-8125-600A-AA384B4F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54412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77</xdr:row>
      <xdr:rowOff>14907</xdr:rowOff>
    </xdr:to>
    <xdr:pic>
      <xdr:nvPicPr>
        <xdr:cNvPr id="62" name="Obrázek 61" descr="SCHRANK, Werner">
          <a:extLst>
            <a:ext uri="{FF2B5EF4-FFF2-40B4-BE49-F238E27FC236}">
              <a16:creationId xmlns:a16="http://schemas.microsoft.com/office/drawing/2014/main" id="{FD6412AD-8627-CAA0-0E2D-F4DE33A0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96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152400</xdr:colOff>
      <xdr:row>65</xdr:row>
      <xdr:rowOff>111125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91093E87-A13A-9289-9D58-A3E9F09E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59651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304800</xdr:colOff>
      <xdr:row>77</xdr:row>
      <xdr:rowOff>14908</xdr:rowOff>
    </xdr:to>
    <xdr:pic>
      <xdr:nvPicPr>
        <xdr:cNvPr id="64" name="Obrázek 63" descr="GOEHLER, Sven">
          <a:extLst>
            <a:ext uri="{FF2B5EF4-FFF2-40B4-BE49-F238E27FC236}">
              <a16:creationId xmlns:a16="http://schemas.microsoft.com/office/drawing/2014/main" id="{38BB7CD5-EAA3-8853-F719-89BEC0E9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48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152400</xdr:colOff>
      <xdr:row>65</xdr:row>
      <xdr:rowOff>111125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E565E126-129E-ACE9-3EB8-7B841A67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64890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304800</xdr:colOff>
      <xdr:row>77</xdr:row>
      <xdr:rowOff>14908</xdr:rowOff>
    </xdr:to>
    <xdr:pic>
      <xdr:nvPicPr>
        <xdr:cNvPr id="66" name="Obrázek 65" descr="LINEK, David">
          <a:extLst>
            <a:ext uri="{FF2B5EF4-FFF2-40B4-BE49-F238E27FC236}">
              <a16:creationId xmlns:a16="http://schemas.microsoft.com/office/drawing/2014/main" id="{51BCCA25-F7A6-C34E-ECDF-DA8A39FF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0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152400</xdr:colOff>
      <xdr:row>65</xdr:row>
      <xdr:rowOff>111125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5BACC1C8-58DC-57D6-089F-BB6D00EB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70129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89</xdr:row>
      <xdr:rowOff>14908</xdr:rowOff>
    </xdr:to>
    <xdr:pic>
      <xdr:nvPicPr>
        <xdr:cNvPr id="68" name="Obrázek 67" descr="MENYAYLO, Ivan">
          <a:extLst>
            <a:ext uri="{FF2B5EF4-FFF2-40B4-BE49-F238E27FC236}">
              <a16:creationId xmlns:a16="http://schemas.microsoft.com/office/drawing/2014/main" id="{514CC0C0-CD31-E370-CB01-C90264A0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37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152400</xdr:colOff>
      <xdr:row>77</xdr:row>
      <xdr:rowOff>111125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49F734ED-A2D7-57D2-67D8-FBC69667C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7374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304800</xdr:colOff>
      <xdr:row>89</xdr:row>
      <xdr:rowOff>14910</xdr:rowOff>
    </xdr:to>
    <xdr:pic>
      <xdr:nvPicPr>
        <xdr:cNvPr id="70" name="Obrázek 69" descr="HOCHREUTENER, David">
          <a:extLst>
            <a:ext uri="{FF2B5EF4-FFF2-40B4-BE49-F238E27FC236}">
              <a16:creationId xmlns:a16="http://schemas.microsoft.com/office/drawing/2014/main" id="{F085BA3C-8F4E-F673-68D5-F2A16E6B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89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152400</xdr:colOff>
      <xdr:row>77</xdr:row>
      <xdr:rowOff>111125</xdr:rowOff>
    </xdr:to>
    <xdr:pic>
      <xdr:nvPicPr>
        <xdr:cNvPr id="71" name="Obrázek 70">
          <a:extLst>
            <a:ext uri="{FF2B5EF4-FFF2-40B4-BE49-F238E27FC236}">
              <a16:creationId xmlns:a16="http://schemas.microsoft.com/office/drawing/2014/main" id="{8634D839-5011-F9CF-4068-F077CCD5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7898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304800</xdr:colOff>
      <xdr:row>89</xdr:row>
      <xdr:rowOff>14909</xdr:rowOff>
    </xdr:to>
    <xdr:pic>
      <xdr:nvPicPr>
        <xdr:cNvPr id="72" name="Obrázek 71" descr="ISLEY, Todd">
          <a:extLst>
            <a:ext uri="{FF2B5EF4-FFF2-40B4-BE49-F238E27FC236}">
              <a16:creationId xmlns:a16="http://schemas.microsoft.com/office/drawing/2014/main" id="{DD3BB6AF-33C7-A81B-709C-183B9B02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42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152400</xdr:colOff>
      <xdr:row>77</xdr:row>
      <xdr:rowOff>111125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8373611F-2F94-A2BF-3CDC-90BD4403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8422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304800</xdr:colOff>
      <xdr:row>89</xdr:row>
      <xdr:rowOff>14909</xdr:rowOff>
    </xdr:to>
    <xdr:pic>
      <xdr:nvPicPr>
        <xdr:cNvPr id="74" name="Obrázek 73" descr="VOGEL, Nicole">
          <a:extLst>
            <a:ext uri="{FF2B5EF4-FFF2-40B4-BE49-F238E27FC236}">
              <a16:creationId xmlns:a16="http://schemas.microsoft.com/office/drawing/2014/main" id="{CE30C10F-C186-5B25-BFDC-C442B307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78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152400</xdr:colOff>
      <xdr:row>77</xdr:row>
      <xdr:rowOff>111125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id="{93920532-874C-032A-72CE-D92B6F57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87845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89</xdr:row>
      <xdr:rowOff>14910</xdr:rowOff>
    </xdr:to>
    <xdr:pic>
      <xdr:nvPicPr>
        <xdr:cNvPr id="76" name="Obrázek 75" descr="KAVANAGH, Sean">
          <a:extLst>
            <a:ext uri="{FF2B5EF4-FFF2-40B4-BE49-F238E27FC236}">
              <a16:creationId xmlns:a16="http://schemas.microsoft.com/office/drawing/2014/main" id="{80221D02-7C92-876E-D868-65AD92DA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30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152400</xdr:colOff>
      <xdr:row>77</xdr:row>
      <xdr:rowOff>111125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5BB3EB50-9B0A-2323-EDAD-367B7153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93084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304800</xdr:colOff>
      <xdr:row>89</xdr:row>
      <xdr:rowOff>14908</xdr:rowOff>
    </xdr:to>
    <xdr:pic>
      <xdr:nvPicPr>
        <xdr:cNvPr id="78" name="Obrázek 77" descr="KUBICEK, Petr">
          <a:extLst>
            <a:ext uri="{FF2B5EF4-FFF2-40B4-BE49-F238E27FC236}">
              <a16:creationId xmlns:a16="http://schemas.microsoft.com/office/drawing/2014/main" id="{B41D498C-3BB7-24E3-6D73-F100721E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83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152400</xdr:colOff>
      <xdr:row>77</xdr:row>
      <xdr:rowOff>111125</xdr:rowOff>
    </xdr:to>
    <xdr:pic>
      <xdr:nvPicPr>
        <xdr:cNvPr id="79" name="Obrázek 78">
          <a:extLst>
            <a:ext uri="{FF2B5EF4-FFF2-40B4-BE49-F238E27FC236}">
              <a16:creationId xmlns:a16="http://schemas.microsoft.com/office/drawing/2014/main" id="{68F57A6D-99D5-2A0D-9BD7-4F243872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98323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304800</xdr:colOff>
      <xdr:row>125</xdr:row>
      <xdr:rowOff>14910</xdr:rowOff>
    </xdr:to>
    <xdr:pic>
      <xdr:nvPicPr>
        <xdr:cNvPr id="80" name="Obrázek 79" descr="ERNI, Rene">
          <a:extLst>
            <a:ext uri="{FF2B5EF4-FFF2-40B4-BE49-F238E27FC236}">
              <a16:creationId xmlns:a16="http://schemas.microsoft.com/office/drawing/2014/main" id="{7BD96CD9-AD47-9EF3-161D-2AF36161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35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152400</xdr:colOff>
      <xdr:row>89</xdr:row>
      <xdr:rowOff>111125</xdr:rowOff>
    </xdr:to>
    <xdr:pic>
      <xdr:nvPicPr>
        <xdr:cNvPr id="81" name="Obrázek 80">
          <a:extLst>
            <a:ext uri="{FF2B5EF4-FFF2-40B4-BE49-F238E27FC236}">
              <a16:creationId xmlns:a16="http://schemas.microsoft.com/office/drawing/2014/main" id="{8D2EFC72-F363-E290-D363-7B918F2C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03561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304800</xdr:colOff>
      <xdr:row>125</xdr:row>
      <xdr:rowOff>14909</xdr:rowOff>
    </xdr:to>
    <xdr:pic>
      <xdr:nvPicPr>
        <xdr:cNvPr id="82" name="Obrázek 81" descr="ARACIL, Ricardo">
          <a:extLst>
            <a:ext uri="{FF2B5EF4-FFF2-40B4-BE49-F238E27FC236}">
              <a16:creationId xmlns:a16="http://schemas.microsoft.com/office/drawing/2014/main" id="{8A3BDBE6-97A6-1C23-886D-0B258614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71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152400</xdr:colOff>
      <xdr:row>89</xdr:row>
      <xdr:rowOff>111125</xdr:rowOff>
    </xdr:to>
    <xdr:pic>
      <xdr:nvPicPr>
        <xdr:cNvPr id="83" name="Obrázek 82">
          <a:extLst>
            <a:ext uri="{FF2B5EF4-FFF2-40B4-BE49-F238E27FC236}">
              <a16:creationId xmlns:a16="http://schemas.microsoft.com/office/drawing/2014/main" id="{3D0E616D-AF85-E0CE-4ABE-4D888F7B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07181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125</xdr:row>
      <xdr:rowOff>14909</xdr:rowOff>
    </xdr:to>
    <xdr:pic>
      <xdr:nvPicPr>
        <xdr:cNvPr id="84" name="Obrázek 83" descr="PASSOS, Fabio">
          <a:extLst>
            <a:ext uri="{FF2B5EF4-FFF2-40B4-BE49-F238E27FC236}">
              <a16:creationId xmlns:a16="http://schemas.microsoft.com/office/drawing/2014/main" id="{0EACF56F-8FE6-CFE4-5D33-1C85B392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12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152400</xdr:colOff>
      <xdr:row>89</xdr:row>
      <xdr:rowOff>111125</xdr:rowOff>
    </xdr:to>
    <xdr:pic>
      <xdr:nvPicPr>
        <xdr:cNvPr id="85" name="Obrázek 84">
          <a:extLst>
            <a:ext uri="{FF2B5EF4-FFF2-40B4-BE49-F238E27FC236}">
              <a16:creationId xmlns:a16="http://schemas.microsoft.com/office/drawing/2014/main" id="{C576EBBE-6525-E5B4-B092-F2DBD664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12420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304800</xdr:colOff>
      <xdr:row>125</xdr:row>
      <xdr:rowOff>14910</xdr:rowOff>
    </xdr:to>
    <xdr:pic>
      <xdr:nvPicPr>
        <xdr:cNvPr id="86" name="Obrázek 85" descr="GOMMER, Roy">
          <a:extLst>
            <a:ext uri="{FF2B5EF4-FFF2-40B4-BE49-F238E27FC236}">
              <a16:creationId xmlns:a16="http://schemas.microsoft.com/office/drawing/2014/main" id="{FA3BEC06-53B3-A051-599E-E601E820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17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152400</xdr:colOff>
      <xdr:row>89</xdr:row>
      <xdr:rowOff>111125</xdr:rowOff>
    </xdr:to>
    <xdr:pic>
      <xdr:nvPicPr>
        <xdr:cNvPr id="87" name="Obrázek 86">
          <a:extLst>
            <a:ext uri="{FF2B5EF4-FFF2-40B4-BE49-F238E27FC236}">
              <a16:creationId xmlns:a16="http://schemas.microsoft.com/office/drawing/2014/main" id="{D7CF4F17-07BD-7923-8B01-AF71B26C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17658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304800</xdr:colOff>
      <xdr:row>125</xdr:row>
      <xdr:rowOff>14908</xdr:rowOff>
    </xdr:to>
    <xdr:pic>
      <xdr:nvPicPr>
        <xdr:cNvPr id="88" name="Obrázek 87" descr="BROEDERS, Henk">
          <a:extLst>
            <a:ext uri="{FF2B5EF4-FFF2-40B4-BE49-F238E27FC236}">
              <a16:creationId xmlns:a16="http://schemas.microsoft.com/office/drawing/2014/main" id="{ADCA19C6-B13C-AA81-A926-9383ED0C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28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152400</xdr:colOff>
      <xdr:row>89</xdr:row>
      <xdr:rowOff>111125</xdr:rowOff>
    </xdr:to>
    <xdr:pic>
      <xdr:nvPicPr>
        <xdr:cNvPr id="89" name="Obrázek 88">
          <a:extLst>
            <a:ext uri="{FF2B5EF4-FFF2-40B4-BE49-F238E27FC236}">
              <a16:creationId xmlns:a16="http://schemas.microsoft.com/office/drawing/2014/main" id="{B933EFAC-0300-8A6A-9800-0C3C2233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22897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304800</xdr:colOff>
      <xdr:row>125</xdr:row>
      <xdr:rowOff>14911</xdr:rowOff>
    </xdr:to>
    <xdr:pic>
      <xdr:nvPicPr>
        <xdr:cNvPr id="90" name="Obrázek 89" descr="SAUNDERS, Edward">
          <a:extLst>
            <a:ext uri="{FF2B5EF4-FFF2-40B4-BE49-F238E27FC236}">
              <a16:creationId xmlns:a16="http://schemas.microsoft.com/office/drawing/2014/main" id="{8DAEEC64-9F2C-A9B6-74EE-68F260AE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81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152400</xdr:colOff>
      <xdr:row>89</xdr:row>
      <xdr:rowOff>111125</xdr:rowOff>
    </xdr:to>
    <xdr:pic>
      <xdr:nvPicPr>
        <xdr:cNvPr id="91" name="Obrázek 90">
          <a:extLst>
            <a:ext uri="{FF2B5EF4-FFF2-40B4-BE49-F238E27FC236}">
              <a16:creationId xmlns:a16="http://schemas.microsoft.com/office/drawing/2014/main" id="{51D6979C-E5B9-95F7-D579-26B56F6F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28136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304800</xdr:colOff>
      <xdr:row>163</xdr:row>
      <xdr:rowOff>14908</xdr:rowOff>
    </xdr:to>
    <xdr:pic>
      <xdr:nvPicPr>
        <xdr:cNvPr id="92" name="Obrázek 91" descr="SVIDERSKIS, Vytautas">
          <a:extLst>
            <a:ext uri="{FF2B5EF4-FFF2-40B4-BE49-F238E27FC236}">
              <a16:creationId xmlns:a16="http://schemas.microsoft.com/office/drawing/2014/main" id="{76A4CF09-B5EC-7CFB-3261-72B91959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333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152400</xdr:colOff>
      <xdr:row>125</xdr:row>
      <xdr:rowOff>111125</xdr:rowOff>
    </xdr:to>
    <xdr:pic>
      <xdr:nvPicPr>
        <xdr:cNvPr id="93" name="Obrázek 92">
          <a:extLst>
            <a:ext uri="{FF2B5EF4-FFF2-40B4-BE49-F238E27FC236}">
              <a16:creationId xmlns:a16="http://schemas.microsoft.com/office/drawing/2014/main" id="{3EB2CDA2-E45B-BEF3-0642-35B10BE5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33375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163</xdr:row>
      <xdr:rowOff>14907</xdr:rowOff>
    </xdr:to>
    <xdr:pic>
      <xdr:nvPicPr>
        <xdr:cNvPr id="94" name="Obrázek 93" descr="GREGORY, Peter">
          <a:extLst>
            <a:ext uri="{FF2B5EF4-FFF2-40B4-BE49-F238E27FC236}">
              <a16:creationId xmlns:a16="http://schemas.microsoft.com/office/drawing/2014/main" id="{D957A479-687F-3136-1D86-2764AA83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386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152400</xdr:colOff>
      <xdr:row>125</xdr:row>
      <xdr:rowOff>111125</xdr:rowOff>
    </xdr:to>
    <xdr:pic>
      <xdr:nvPicPr>
        <xdr:cNvPr id="95" name="Obrázek 94">
          <a:extLst>
            <a:ext uri="{FF2B5EF4-FFF2-40B4-BE49-F238E27FC236}">
              <a16:creationId xmlns:a16="http://schemas.microsoft.com/office/drawing/2014/main" id="{8719A5D9-9183-60F8-48E5-9B9A5380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38613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304800</xdr:colOff>
      <xdr:row>163</xdr:row>
      <xdr:rowOff>14909</xdr:rowOff>
    </xdr:to>
    <xdr:pic>
      <xdr:nvPicPr>
        <xdr:cNvPr id="96" name="Obrázek 95" descr="KATAHIRA, Shiro">
          <a:extLst>
            <a:ext uri="{FF2B5EF4-FFF2-40B4-BE49-F238E27FC236}">
              <a16:creationId xmlns:a16="http://schemas.microsoft.com/office/drawing/2014/main" id="{3ADD73C2-B2DE-3387-04C9-F86A7B34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438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152400</xdr:colOff>
      <xdr:row>125</xdr:row>
      <xdr:rowOff>111125</xdr:rowOff>
    </xdr:to>
    <xdr:pic>
      <xdr:nvPicPr>
        <xdr:cNvPr id="97" name="Obrázek 96">
          <a:extLst>
            <a:ext uri="{FF2B5EF4-FFF2-40B4-BE49-F238E27FC236}">
              <a16:creationId xmlns:a16="http://schemas.microsoft.com/office/drawing/2014/main" id="{58033D7B-5877-430B-2536-D7D754EF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43852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304800</xdr:colOff>
      <xdr:row>163</xdr:row>
      <xdr:rowOff>14907</xdr:rowOff>
    </xdr:to>
    <xdr:pic>
      <xdr:nvPicPr>
        <xdr:cNvPr id="98" name="Obrázek 97" descr="HOWARD, Mike">
          <a:extLst>
            <a:ext uri="{FF2B5EF4-FFF2-40B4-BE49-F238E27FC236}">
              <a16:creationId xmlns:a16="http://schemas.microsoft.com/office/drawing/2014/main" id="{2787E921-3CA3-9D96-79DB-DE6F0075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490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152400</xdr:colOff>
      <xdr:row>125</xdr:row>
      <xdr:rowOff>111125</xdr:rowOff>
    </xdr:to>
    <xdr:pic>
      <xdr:nvPicPr>
        <xdr:cNvPr id="99" name="Obrázek 98">
          <a:extLst>
            <a:ext uri="{FF2B5EF4-FFF2-40B4-BE49-F238E27FC236}">
              <a16:creationId xmlns:a16="http://schemas.microsoft.com/office/drawing/2014/main" id="{647C2D92-2565-E187-46E1-1FEB8D47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49091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304800</xdr:colOff>
      <xdr:row>163</xdr:row>
      <xdr:rowOff>14908</xdr:rowOff>
    </xdr:to>
    <xdr:pic>
      <xdr:nvPicPr>
        <xdr:cNvPr id="100" name="Obrázek 99" descr="CLEYET MARREL, Benjamin">
          <a:extLst>
            <a:ext uri="{FF2B5EF4-FFF2-40B4-BE49-F238E27FC236}">
              <a16:creationId xmlns:a16="http://schemas.microsoft.com/office/drawing/2014/main" id="{2C4DA57E-2170-6AFF-9382-8C2F841B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54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152400</xdr:colOff>
      <xdr:row>125</xdr:row>
      <xdr:rowOff>111125</xdr:rowOff>
    </xdr:to>
    <xdr:pic>
      <xdr:nvPicPr>
        <xdr:cNvPr id="101" name="Obrázek 100">
          <a:extLst>
            <a:ext uri="{FF2B5EF4-FFF2-40B4-BE49-F238E27FC236}">
              <a16:creationId xmlns:a16="http://schemas.microsoft.com/office/drawing/2014/main" id="{3C65844D-533C-DCDD-30A0-E4185B5A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54330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304800</xdr:colOff>
      <xdr:row>163</xdr:row>
      <xdr:rowOff>14908</xdr:rowOff>
    </xdr:to>
    <xdr:pic>
      <xdr:nvPicPr>
        <xdr:cNvPr id="102" name="Obrázek 101" descr="DONNER, Nicholas">
          <a:extLst>
            <a:ext uri="{FF2B5EF4-FFF2-40B4-BE49-F238E27FC236}">
              <a16:creationId xmlns:a16="http://schemas.microsoft.com/office/drawing/2014/main" id="{6D492C47-F90D-2724-0F9A-C036AC32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152400</xdr:colOff>
      <xdr:row>125</xdr:row>
      <xdr:rowOff>111125</xdr:rowOff>
    </xdr:to>
    <xdr:pic>
      <xdr:nvPicPr>
        <xdr:cNvPr id="103" name="Obrázek 102">
          <a:extLst>
            <a:ext uri="{FF2B5EF4-FFF2-40B4-BE49-F238E27FC236}">
              <a16:creationId xmlns:a16="http://schemas.microsoft.com/office/drawing/2014/main" id="{1FCF4B61-F8DD-3D5C-D900-FEA994E4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61188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304800</xdr:colOff>
      <xdr:row>163</xdr:row>
      <xdr:rowOff>14907</xdr:rowOff>
    </xdr:to>
    <xdr:pic>
      <xdr:nvPicPr>
        <xdr:cNvPr id="104" name="Obrázek 103" descr="LIMA, Lupercio">
          <a:extLst>
            <a:ext uri="{FF2B5EF4-FFF2-40B4-BE49-F238E27FC236}">
              <a16:creationId xmlns:a16="http://schemas.microsoft.com/office/drawing/2014/main" id="{40EC7387-6BD3-ED28-84EB-9F1377AD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64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152400</xdr:colOff>
      <xdr:row>125</xdr:row>
      <xdr:rowOff>111125</xdr:rowOff>
    </xdr:to>
    <xdr:pic>
      <xdr:nvPicPr>
        <xdr:cNvPr id="105" name="Obrázek 104">
          <a:extLst>
            <a:ext uri="{FF2B5EF4-FFF2-40B4-BE49-F238E27FC236}">
              <a16:creationId xmlns:a16="http://schemas.microsoft.com/office/drawing/2014/main" id="{B3A5FA57-D965-8FB9-451D-0697969E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66426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304800</xdr:colOff>
      <xdr:row>163</xdr:row>
      <xdr:rowOff>14909</xdr:rowOff>
    </xdr:to>
    <xdr:pic>
      <xdr:nvPicPr>
        <xdr:cNvPr id="106" name="Obrázek 105" descr="WEBER, Colin">
          <a:extLst>
            <a:ext uri="{FF2B5EF4-FFF2-40B4-BE49-F238E27FC236}">
              <a16:creationId xmlns:a16="http://schemas.microsoft.com/office/drawing/2014/main" id="{A4F85C0A-87A1-4B88-B99A-AC3C3B56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716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152400</xdr:colOff>
      <xdr:row>125</xdr:row>
      <xdr:rowOff>111125</xdr:rowOff>
    </xdr:to>
    <xdr:pic>
      <xdr:nvPicPr>
        <xdr:cNvPr id="107" name="Obrázek 106">
          <a:extLst>
            <a:ext uri="{FF2B5EF4-FFF2-40B4-BE49-F238E27FC236}">
              <a16:creationId xmlns:a16="http://schemas.microsoft.com/office/drawing/2014/main" id="{C77B3E98-56E2-1CF6-5E96-B8F0B4E4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1665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304800</xdr:colOff>
      <xdr:row>163</xdr:row>
      <xdr:rowOff>14907</xdr:rowOff>
    </xdr:to>
    <xdr:pic>
      <xdr:nvPicPr>
        <xdr:cNvPr id="108" name="Obrázek 107" descr="WEGNER, Martin">
          <a:extLst>
            <a:ext uri="{FF2B5EF4-FFF2-40B4-BE49-F238E27FC236}">
              <a16:creationId xmlns:a16="http://schemas.microsoft.com/office/drawing/2014/main" id="{15C2DADE-F58A-F730-C5E1-978F7393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752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152400</xdr:colOff>
      <xdr:row>125</xdr:row>
      <xdr:rowOff>111125</xdr:rowOff>
    </xdr:to>
    <xdr:pic>
      <xdr:nvPicPr>
        <xdr:cNvPr id="109" name="Obrázek 108">
          <a:extLst>
            <a:ext uri="{FF2B5EF4-FFF2-40B4-BE49-F238E27FC236}">
              <a16:creationId xmlns:a16="http://schemas.microsoft.com/office/drawing/2014/main" id="{BA93C56E-44A6-3541-ED7B-ABD0640C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75285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304800</xdr:colOff>
      <xdr:row>163</xdr:row>
      <xdr:rowOff>14908</xdr:rowOff>
    </xdr:to>
    <xdr:pic>
      <xdr:nvPicPr>
        <xdr:cNvPr id="110" name="Obrázek 109" descr="BETZEN, Christophe">
          <a:extLst>
            <a:ext uri="{FF2B5EF4-FFF2-40B4-BE49-F238E27FC236}">
              <a16:creationId xmlns:a16="http://schemas.microsoft.com/office/drawing/2014/main" id="{9D74C236-EC71-87C4-90E3-73EC5434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805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152400</xdr:colOff>
      <xdr:row>125</xdr:row>
      <xdr:rowOff>111125</xdr:rowOff>
    </xdr:to>
    <xdr:pic>
      <xdr:nvPicPr>
        <xdr:cNvPr id="111" name="Obrázek 110">
          <a:extLst>
            <a:ext uri="{FF2B5EF4-FFF2-40B4-BE49-F238E27FC236}">
              <a16:creationId xmlns:a16="http://schemas.microsoft.com/office/drawing/2014/main" id="{676A16A6-1C71-BDEB-85F0-65E443D2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80523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304800</xdr:colOff>
      <xdr:row>163</xdr:row>
      <xdr:rowOff>14908</xdr:rowOff>
    </xdr:to>
    <xdr:pic>
      <xdr:nvPicPr>
        <xdr:cNvPr id="112" name="Obrázek 111" descr="DONNER, Chase">
          <a:extLst>
            <a:ext uri="{FF2B5EF4-FFF2-40B4-BE49-F238E27FC236}">
              <a16:creationId xmlns:a16="http://schemas.microsoft.com/office/drawing/2014/main" id="{7FC61272-7A2D-3853-E3C9-372BE383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152400</xdr:colOff>
      <xdr:row>125</xdr:row>
      <xdr:rowOff>111125</xdr:rowOff>
    </xdr:to>
    <xdr:pic>
      <xdr:nvPicPr>
        <xdr:cNvPr id="113" name="Obrázek 112">
          <a:extLst>
            <a:ext uri="{FF2B5EF4-FFF2-40B4-BE49-F238E27FC236}">
              <a16:creationId xmlns:a16="http://schemas.microsoft.com/office/drawing/2014/main" id="{6AC16127-E27B-2DEC-6FE6-38BF2A60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85762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304800</xdr:colOff>
      <xdr:row>163</xdr:row>
      <xdr:rowOff>14907</xdr:rowOff>
    </xdr:to>
    <xdr:pic>
      <xdr:nvPicPr>
        <xdr:cNvPr id="114" name="Obrázek 113" descr="IWANSKI, Arkadiusz">
          <a:extLst>
            <a:ext uri="{FF2B5EF4-FFF2-40B4-BE49-F238E27FC236}">
              <a16:creationId xmlns:a16="http://schemas.microsoft.com/office/drawing/2014/main" id="{6A995FB2-5577-50A5-8D2C-1E790876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10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152400</xdr:colOff>
      <xdr:row>125</xdr:row>
      <xdr:rowOff>111125</xdr:rowOff>
    </xdr:to>
    <xdr:pic>
      <xdr:nvPicPr>
        <xdr:cNvPr id="115" name="Obrázek 114">
          <a:extLst>
            <a:ext uri="{FF2B5EF4-FFF2-40B4-BE49-F238E27FC236}">
              <a16:creationId xmlns:a16="http://schemas.microsoft.com/office/drawing/2014/main" id="{3FCEE1E0-6501-2337-7056-920B42CA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1001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304800</xdr:colOff>
      <xdr:row>163</xdr:row>
      <xdr:rowOff>14909</xdr:rowOff>
    </xdr:to>
    <xdr:pic>
      <xdr:nvPicPr>
        <xdr:cNvPr id="116" name="Obrázek 115" descr="TOMIZAWA, Sansei">
          <a:extLst>
            <a:ext uri="{FF2B5EF4-FFF2-40B4-BE49-F238E27FC236}">
              <a16:creationId xmlns:a16="http://schemas.microsoft.com/office/drawing/2014/main" id="{FA06049E-C6A5-0B0B-968B-54310A66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152400</xdr:colOff>
      <xdr:row>125</xdr:row>
      <xdr:rowOff>111125</xdr:rowOff>
    </xdr:to>
    <xdr:pic>
      <xdr:nvPicPr>
        <xdr:cNvPr id="117" name="Obrázek 116">
          <a:extLst>
            <a:ext uri="{FF2B5EF4-FFF2-40B4-BE49-F238E27FC236}">
              <a16:creationId xmlns:a16="http://schemas.microsoft.com/office/drawing/2014/main" id="{85408181-6251-ADD1-DBCC-4E1F5D47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396240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304800</xdr:colOff>
      <xdr:row>163</xdr:row>
      <xdr:rowOff>14908</xdr:rowOff>
    </xdr:to>
    <xdr:pic>
      <xdr:nvPicPr>
        <xdr:cNvPr id="118" name="Obrázek 117" descr="ODOUARD, Jean-Philippe">
          <a:extLst>
            <a:ext uri="{FF2B5EF4-FFF2-40B4-BE49-F238E27FC236}">
              <a16:creationId xmlns:a16="http://schemas.microsoft.com/office/drawing/2014/main" id="{38B84C23-6D87-DE78-4D44-8B975581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14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152400</xdr:colOff>
      <xdr:row>125</xdr:row>
      <xdr:rowOff>111125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id="{7238A9A4-CEA7-6341-4144-681065851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1478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304800</xdr:colOff>
      <xdr:row>163</xdr:row>
      <xdr:rowOff>14908</xdr:rowOff>
    </xdr:to>
    <xdr:pic>
      <xdr:nvPicPr>
        <xdr:cNvPr id="120" name="Obrázek 119" descr="KERDOKAS, Vytas">
          <a:extLst>
            <a:ext uri="{FF2B5EF4-FFF2-40B4-BE49-F238E27FC236}">
              <a16:creationId xmlns:a16="http://schemas.microsoft.com/office/drawing/2014/main" id="{6DAF9335-E1B6-96A5-2718-13D3FF0A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6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152400</xdr:colOff>
      <xdr:row>125</xdr:row>
      <xdr:rowOff>111125</xdr:rowOff>
    </xdr:to>
    <xdr:pic>
      <xdr:nvPicPr>
        <xdr:cNvPr id="121" name="Obrázek 120">
          <a:extLst>
            <a:ext uri="{FF2B5EF4-FFF2-40B4-BE49-F238E27FC236}">
              <a16:creationId xmlns:a16="http://schemas.microsoft.com/office/drawing/2014/main" id="{25FA1148-28CE-7334-A063-01A7A95E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06717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304800</xdr:colOff>
      <xdr:row>163</xdr:row>
      <xdr:rowOff>14909</xdr:rowOff>
    </xdr:to>
    <xdr:pic>
      <xdr:nvPicPr>
        <xdr:cNvPr id="122" name="Obrázek 121" descr="MOLNAR, Peter">
          <a:extLst>
            <a:ext uri="{FF2B5EF4-FFF2-40B4-BE49-F238E27FC236}">
              <a16:creationId xmlns:a16="http://schemas.microsoft.com/office/drawing/2014/main" id="{9F78345D-4533-0860-1FBA-8AF8C01D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11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152400</xdr:colOff>
      <xdr:row>125</xdr:row>
      <xdr:rowOff>111125</xdr:rowOff>
    </xdr:to>
    <xdr:pic>
      <xdr:nvPicPr>
        <xdr:cNvPr id="123" name="Obrázek 122">
          <a:extLst>
            <a:ext uri="{FF2B5EF4-FFF2-40B4-BE49-F238E27FC236}">
              <a16:creationId xmlns:a16="http://schemas.microsoft.com/office/drawing/2014/main" id="{547DCFB1-0CC7-9CCC-D047-3DDBDCC3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11956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304800</xdr:colOff>
      <xdr:row>163</xdr:row>
      <xdr:rowOff>14907</xdr:rowOff>
    </xdr:to>
    <xdr:pic>
      <xdr:nvPicPr>
        <xdr:cNvPr id="124" name="Obrázek 123" descr="STANLEY, Rupert">
          <a:extLst>
            <a:ext uri="{FF2B5EF4-FFF2-40B4-BE49-F238E27FC236}">
              <a16:creationId xmlns:a16="http://schemas.microsoft.com/office/drawing/2014/main" id="{5C35FF30-F13B-BD1F-9114-F1BC4A80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17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152400</xdr:colOff>
      <xdr:row>125</xdr:row>
      <xdr:rowOff>111125</xdr:rowOff>
    </xdr:to>
    <xdr:pic>
      <xdr:nvPicPr>
        <xdr:cNvPr id="125" name="Obrázek 124">
          <a:extLst>
            <a:ext uri="{FF2B5EF4-FFF2-40B4-BE49-F238E27FC236}">
              <a16:creationId xmlns:a16="http://schemas.microsoft.com/office/drawing/2014/main" id="{28276402-2C7E-6B56-7A10-5A39ABCA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17195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304800</xdr:colOff>
      <xdr:row>163</xdr:row>
      <xdr:rowOff>14909</xdr:rowOff>
    </xdr:to>
    <xdr:pic>
      <xdr:nvPicPr>
        <xdr:cNvPr id="126" name="Obrázek 125" descr="SUCHY, Jan">
          <a:extLst>
            <a:ext uri="{FF2B5EF4-FFF2-40B4-BE49-F238E27FC236}">
              <a16:creationId xmlns:a16="http://schemas.microsoft.com/office/drawing/2014/main" id="{341B79D3-AEA3-0B10-2093-35EABEF2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224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152400</xdr:colOff>
      <xdr:row>125</xdr:row>
      <xdr:rowOff>111125</xdr:rowOff>
    </xdr:to>
    <xdr:pic>
      <xdr:nvPicPr>
        <xdr:cNvPr id="127" name="Obrázek 126">
          <a:extLst>
            <a:ext uri="{FF2B5EF4-FFF2-40B4-BE49-F238E27FC236}">
              <a16:creationId xmlns:a16="http://schemas.microsoft.com/office/drawing/2014/main" id="{4F582952-9FBF-EF1A-A1CA-1B00F8D7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22433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304800</xdr:colOff>
      <xdr:row>181</xdr:row>
      <xdr:rowOff>14911</xdr:rowOff>
    </xdr:to>
    <xdr:pic>
      <xdr:nvPicPr>
        <xdr:cNvPr id="128" name="Obrázek 127" descr="KALOUSDIAN, Markus">
          <a:extLst>
            <a:ext uri="{FF2B5EF4-FFF2-40B4-BE49-F238E27FC236}">
              <a16:creationId xmlns:a16="http://schemas.microsoft.com/office/drawing/2014/main" id="{671750E4-F72C-328B-4841-457EDEB7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26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152400</xdr:colOff>
      <xdr:row>163</xdr:row>
      <xdr:rowOff>111125</xdr:rowOff>
    </xdr:to>
    <xdr:pic>
      <xdr:nvPicPr>
        <xdr:cNvPr id="129" name="Obrázek 128">
          <a:extLst>
            <a:ext uri="{FF2B5EF4-FFF2-40B4-BE49-F238E27FC236}">
              <a16:creationId xmlns:a16="http://schemas.microsoft.com/office/drawing/2014/main" id="{BDDE89F6-242E-8D48-1587-A7E1C003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26053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304800</xdr:colOff>
      <xdr:row>181</xdr:row>
      <xdr:rowOff>14911</xdr:rowOff>
    </xdr:to>
    <xdr:pic>
      <xdr:nvPicPr>
        <xdr:cNvPr id="130" name="Obrázek 129" descr="LYCIUS, Martynas">
          <a:extLst>
            <a:ext uri="{FF2B5EF4-FFF2-40B4-BE49-F238E27FC236}">
              <a16:creationId xmlns:a16="http://schemas.microsoft.com/office/drawing/2014/main" id="{91861324-A2B0-D21E-6599-A2AD1C47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31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152400</xdr:colOff>
      <xdr:row>163</xdr:row>
      <xdr:rowOff>111125</xdr:rowOff>
    </xdr:to>
    <xdr:pic>
      <xdr:nvPicPr>
        <xdr:cNvPr id="131" name="Obrázek 130">
          <a:extLst>
            <a:ext uri="{FF2B5EF4-FFF2-40B4-BE49-F238E27FC236}">
              <a16:creationId xmlns:a16="http://schemas.microsoft.com/office/drawing/2014/main" id="{CCDA33CB-06B6-5A10-B9F3-65806F41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31292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304800</xdr:colOff>
      <xdr:row>181</xdr:row>
      <xdr:rowOff>14912</xdr:rowOff>
    </xdr:to>
    <xdr:pic>
      <xdr:nvPicPr>
        <xdr:cNvPr id="132" name="Obrázek 131" descr="BETZEN, Nico">
          <a:extLst>
            <a:ext uri="{FF2B5EF4-FFF2-40B4-BE49-F238E27FC236}">
              <a16:creationId xmlns:a16="http://schemas.microsoft.com/office/drawing/2014/main" id="{BD4571B6-175D-A153-8CF8-75326CA9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36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152400</xdr:colOff>
      <xdr:row>163</xdr:row>
      <xdr:rowOff>111125</xdr:rowOff>
    </xdr:to>
    <xdr:pic>
      <xdr:nvPicPr>
        <xdr:cNvPr id="133" name="Obrázek 132">
          <a:extLst>
            <a:ext uri="{FF2B5EF4-FFF2-40B4-BE49-F238E27FC236}">
              <a16:creationId xmlns:a16="http://schemas.microsoft.com/office/drawing/2014/main" id="{93D0B0C9-60C1-78FE-1198-83E679C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36530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304800</xdr:colOff>
      <xdr:row>181</xdr:row>
      <xdr:rowOff>14910</xdr:rowOff>
    </xdr:to>
    <xdr:pic>
      <xdr:nvPicPr>
        <xdr:cNvPr id="134" name="Obrázek 133" descr="ROBERTSON, Andrew">
          <a:extLst>
            <a:ext uri="{FF2B5EF4-FFF2-40B4-BE49-F238E27FC236}">
              <a16:creationId xmlns:a16="http://schemas.microsoft.com/office/drawing/2014/main" id="{ECDA19CA-5A99-9F03-C6E4-64D73A3B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401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152400</xdr:colOff>
      <xdr:row>163</xdr:row>
      <xdr:rowOff>111125</xdr:rowOff>
    </xdr:to>
    <xdr:pic>
      <xdr:nvPicPr>
        <xdr:cNvPr id="135" name="Obrázek 134">
          <a:extLst>
            <a:ext uri="{FF2B5EF4-FFF2-40B4-BE49-F238E27FC236}">
              <a16:creationId xmlns:a16="http://schemas.microsoft.com/office/drawing/2014/main" id="{A33A46DD-D744-3705-89E0-A3BD31B0B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40150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304800</xdr:colOff>
      <xdr:row>181</xdr:row>
      <xdr:rowOff>14912</xdr:rowOff>
    </xdr:to>
    <xdr:pic>
      <xdr:nvPicPr>
        <xdr:cNvPr id="136" name="Obrázek 135" descr="ADAMS, Jason">
          <a:extLst>
            <a:ext uri="{FF2B5EF4-FFF2-40B4-BE49-F238E27FC236}">
              <a16:creationId xmlns:a16="http://schemas.microsoft.com/office/drawing/2014/main" id="{34A34BC4-B727-703D-98F0-65F52E03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453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152400</xdr:colOff>
      <xdr:row>163</xdr:row>
      <xdr:rowOff>111125</xdr:rowOff>
    </xdr:to>
    <xdr:pic>
      <xdr:nvPicPr>
        <xdr:cNvPr id="137" name="Obrázek 136">
          <a:extLst>
            <a:ext uri="{FF2B5EF4-FFF2-40B4-BE49-F238E27FC236}">
              <a16:creationId xmlns:a16="http://schemas.microsoft.com/office/drawing/2014/main" id="{5BC303F3-75B9-EEE0-3E0C-45A1B827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45389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304800</xdr:colOff>
      <xdr:row>181</xdr:row>
      <xdr:rowOff>14911</xdr:rowOff>
    </xdr:to>
    <xdr:pic>
      <xdr:nvPicPr>
        <xdr:cNvPr id="138" name="Obrázek 137" descr="SUE, Tetsuhiro">
          <a:extLst>
            <a:ext uri="{FF2B5EF4-FFF2-40B4-BE49-F238E27FC236}">
              <a16:creationId xmlns:a16="http://schemas.microsoft.com/office/drawing/2014/main" id="{BDF791AE-9A1E-A379-3FF7-EF7418AB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506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152400</xdr:colOff>
      <xdr:row>163</xdr:row>
      <xdr:rowOff>111125</xdr:rowOff>
    </xdr:to>
    <xdr:pic>
      <xdr:nvPicPr>
        <xdr:cNvPr id="139" name="Obrázek 138">
          <a:extLst>
            <a:ext uri="{FF2B5EF4-FFF2-40B4-BE49-F238E27FC236}">
              <a16:creationId xmlns:a16="http://schemas.microsoft.com/office/drawing/2014/main" id="{514327EA-6004-0361-91B7-140A1982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50627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304800</xdr:colOff>
      <xdr:row>181</xdr:row>
      <xdr:rowOff>14910</xdr:rowOff>
    </xdr:to>
    <xdr:pic>
      <xdr:nvPicPr>
        <xdr:cNvPr id="140" name="Obrázek 139" descr="DA SILVA PASSOS, Fabio">
          <a:extLst>
            <a:ext uri="{FF2B5EF4-FFF2-40B4-BE49-F238E27FC236}">
              <a16:creationId xmlns:a16="http://schemas.microsoft.com/office/drawing/2014/main" id="{CFC8600F-93F5-3AA9-525C-BE0AB30A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55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152400</xdr:colOff>
      <xdr:row>163</xdr:row>
      <xdr:rowOff>111125</xdr:rowOff>
    </xdr:to>
    <xdr:pic>
      <xdr:nvPicPr>
        <xdr:cNvPr id="141" name="Obrázek 140">
          <a:extLst>
            <a:ext uri="{FF2B5EF4-FFF2-40B4-BE49-F238E27FC236}">
              <a16:creationId xmlns:a16="http://schemas.microsoft.com/office/drawing/2014/main" id="{6E44936F-16D7-8FFB-8626-274FD838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55866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304800</xdr:colOff>
      <xdr:row>181</xdr:row>
      <xdr:rowOff>14912</xdr:rowOff>
    </xdr:to>
    <xdr:pic>
      <xdr:nvPicPr>
        <xdr:cNvPr id="142" name="Obrázek 141" descr="MIKLOUSIC, Igor">
          <a:extLst>
            <a:ext uri="{FF2B5EF4-FFF2-40B4-BE49-F238E27FC236}">
              <a16:creationId xmlns:a16="http://schemas.microsoft.com/office/drawing/2014/main" id="{25494C28-EDE5-3FA0-F7FB-A90FCB6F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62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152400</xdr:colOff>
      <xdr:row>163</xdr:row>
      <xdr:rowOff>111125</xdr:rowOff>
    </xdr:to>
    <xdr:pic>
      <xdr:nvPicPr>
        <xdr:cNvPr id="143" name="Obrázek 142">
          <a:extLst>
            <a:ext uri="{FF2B5EF4-FFF2-40B4-BE49-F238E27FC236}">
              <a16:creationId xmlns:a16="http://schemas.microsoft.com/office/drawing/2014/main" id="{1A0DA939-FB26-F79C-0807-8D0FE029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2724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304800</xdr:colOff>
      <xdr:row>181</xdr:row>
      <xdr:rowOff>14910</xdr:rowOff>
    </xdr:to>
    <xdr:pic>
      <xdr:nvPicPr>
        <xdr:cNvPr id="144" name="Obrázek 143" descr="STURZLINGER, Gerald">
          <a:extLst>
            <a:ext uri="{FF2B5EF4-FFF2-40B4-BE49-F238E27FC236}">
              <a16:creationId xmlns:a16="http://schemas.microsoft.com/office/drawing/2014/main" id="{BC201BE3-6FA1-CD9D-1812-F391D885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67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152400</xdr:colOff>
      <xdr:row>163</xdr:row>
      <xdr:rowOff>111125</xdr:rowOff>
    </xdr:to>
    <xdr:pic>
      <xdr:nvPicPr>
        <xdr:cNvPr id="145" name="Obrázek 144">
          <a:extLst>
            <a:ext uri="{FF2B5EF4-FFF2-40B4-BE49-F238E27FC236}">
              <a16:creationId xmlns:a16="http://schemas.microsoft.com/office/drawing/2014/main" id="{0FAC562F-036E-BAF3-1146-CC611AE4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67963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181</xdr:row>
      <xdr:rowOff>14911</xdr:rowOff>
    </xdr:to>
    <xdr:pic>
      <xdr:nvPicPr>
        <xdr:cNvPr id="146" name="Obrázek 145" descr="KARLSTROM, Kenneth">
          <a:extLst>
            <a:ext uri="{FF2B5EF4-FFF2-40B4-BE49-F238E27FC236}">
              <a16:creationId xmlns:a16="http://schemas.microsoft.com/office/drawing/2014/main" id="{20C1A2C7-A0C7-E56C-FF85-94126B84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732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152400</xdr:colOff>
      <xdr:row>163</xdr:row>
      <xdr:rowOff>111125</xdr:rowOff>
    </xdr:to>
    <xdr:pic>
      <xdr:nvPicPr>
        <xdr:cNvPr id="147" name="Obrázek 146">
          <a:extLst>
            <a:ext uri="{FF2B5EF4-FFF2-40B4-BE49-F238E27FC236}">
              <a16:creationId xmlns:a16="http://schemas.microsoft.com/office/drawing/2014/main" id="{A2D57DC2-AC85-1387-2D70-20BFB5E2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3202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304800</xdr:colOff>
      <xdr:row>181</xdr:row>
      <xdr:rowOff>14911</xdr:rowOff>
    </xdr:to>
    <xdr:pic>
      <xdr:nvPicPr>
        <xdr:cNvPr id="148" name="Obrázek 147" descr="BOJANOVIČ, Jernej">
          <a:extLst>
            <a:ext uri="{FF2B5EF4-FFF2-40B4-BE49-F238E27FC236}">
              <a16:creationId xmlns:a16="http://schemas.microsoft.com/office/drawing/2014/main" id="{EBA3B267-505B-3F7E-69AA-BF98972A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784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152400</xdr:colOff>
      <xdr:row>163</xdr:row>
      <xdr:rowOff>111125</xdr:rowOff>
    </xdr:to>
    <xdr:pic>
      <xdr:nvPicPr>
        <xdr:cNvPr id="149" name="Obrázek 148">
          <a:extLst>
            <a:ext uri="{FF2B5EF4-FFF2-40B4-BE49-F238E27FC236}">
              <a16:creationId xmlns:a16="http://schemas.microsoft.com/office/drawing/2014/main" id="{BF45E84F-A32F-0B90-8CBD-52A0D413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8440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304800</xdr:colOff>
      <xdr:row>181</xdr:row>
      <xdr:rowOff>14910</xdr:rowOff>
    </xdr:to>
    <xdr:pic>
      <xdr:nvPicPr>
        <xdr:cNvPr id="150" name="Obrázek 149" descr="BAIRD, Andrew">
          <a:extLst>
            <a:ext uri="{FF2B5EF4-FFF2-40B4-BE49-F238E27FC236}">
              <a16:creationId xmlns:a16="http://schemas.microsoft.com/office/drawing/2014/main" id="{652BB50E-304A-FF34-CBDD-1BF3D018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83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152400</xdr:colOff>
      <xdr:row>163</xdr:row>
      <xdr:rowOff>111125</xdr:rowOff>
    </xdr:to>
    <xdr:pic>
      <xdr:nvPicPr>
        <xdr:cNvPr id="151" name="Obrázek 150">
          <a:extLst>
            <a:ext uri="{FF2B5EF4-FFF2-40B4-BE49-F238E27FC236}">
              <a16:creationId xmlns:a16="http://schemas.microsoft.com/office/drawing/2014/main" id="{4D259CA6-0953-2158-C443-E01379F7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83679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304800</xdr:colOff>
      <xdr:row>181</xdr:row>
      <xdr:rowOff>14912</xdr:rowOff>
    </xdr:to>
    <xdr:pic>
      <xdr:nvPicPr>
        <xdr:cNvPr id="152" name="Obrázek 151" descr="KREINS, Pascal">
          <a:extLst>
            <a:ext uri="{FF2B5EF4-FFF2-40B4-BE49-F238E27FC236}">
              <a16:creationId xmlns:a16="http://schemas.microsoft.com/office/drawing/2014/main" id="{2AD796BD-2148-6E76-5EA7-AE9C1D6A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889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152400</xdr:colOff>
      <xdr:row>163</xdr:row>
      <xdr:rowOff>111125</xdr:rowOff>
    </xdr:to>
    <xdr:pic>
      <xdr:nvPicPr>
        <xdr:cNvPr id="153" name="Obrázek 152">
          <a:extLst>
            <a:ext uri="{FF2B5EF4-FFF2-40B4-BE49-F238E27FC236}">
              <a16:creationId xmlns:a16="http://schemas.microsoft.com/office/drawing/2014/main" id="{8530A301-23E2-4FA0-5100-D78E3F97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88918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304800</xdr:colOff>
      <xdr:row>181</xdr:row>
      <xdr:rowOff>14910</xdr:rowOff>
    </xdr:to>
    <xdr:pic>
      <xdr:nvPicPr>
        <xdr:cNvPr id="154" name="Obrázek 153" descr="BAREFORD, David">
          <a:extLst>
            <a:ext uri="{FF2B5EF4-FFF2-40B4-BE49-F238E27FC236}">
              <a16:creationId xmlns:a16="http://schemas.microsoft.com/office/drawing/2014/main" id="{A0F77116-2D48-20F0-EA94-67C02D174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4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152400</xdr:colOff>
      <xdr:row>163</xdr:row>
      <xdr:rowOff>111125</xdr:rowOff>
    </xdr:to>
    <xdr:pic>
      <xdr:nvPicPr>
        <xdr:cNvPr id="155" name="Obrázek 154">
          <a:extLst>
            <a:ext uri="{FF2B5EF4-FFF2-40B4-BE49-F238E27FC236}">
              <a16:creationId xmlns:a16="http://schemas.microsoft.com/office/drawing/2014/main" id="{1EB89652-4CF7-0B17-119C-ADC5FE46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94157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304800</xdr:colOff>
      <xdr:row>181</xdr:row>
      <xdr:rowOff>14911</xdr:rowOff>
    </xdr:to>
    <xdr:pic>
      <xdr:nvPicPr>
        <xdr:cNvPr id="156" name="Obrázek 155" descr="VAITKEVICIUS, Dovydas">
          <a:extLst>
            <a:ext uri="{FF2B5EF4-FFF2-40B4-BE49-F238E27FC236}">
              <a16:creationId xmlns:a16="http://schemas.microsoft.com/office/drawing/2014/main" id="{A0DBE0A7-56B9-2C02-FD57-F8306329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93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152400</xdr:colOff>
      <xdr:row>163</xdr:row>
      <xdr:rowOff>111125</xdr:rowOff>
    </xdr:to>
    <xdr:pic>
      <xdr:nvPicPr>
        <xdr:cNvPr id="157" name="Obrázek 156">
          <a:extLst>
            <a:ext uri="{FF2B5EF4-FFF2-40B4-BE49-F238E27FC236}">
              <a16:creationId xmlns:a16="http://schemas.microsoft.com/office/drawing/2014/main" id="{E832F2DE-023E-C439-A9B0-047A340A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99395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304800</xdr:colOff>
      <xdr:row>181</xdr:row>
      <xdr:rowOff>14911</xdr:rowOff>
    </xdr:to>
    <xdr:pic>
      <xdr:nvPicPr>
        <xdr:cNvPr id="158" name="Obrázek 157" descr="PETREHN, Paul">
          <a:extLst>
            <a:ext uri="{FF2B5EF4-FFF2-40B4-BE49-F238E27FC236}">
              <a16:creationId xmlns:a16="http://schemas.microsoft.com/office/drawing/2014/main" id="{027266E6-D1EF-58D4-855E-7EA2130B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046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152400</xdr:colOff>
      <xdr:row>163</xdr:row>
      <xdr:rowOff>111125</xdr:rowOff>
    </xdr:to>
    <xdr:pic>
      <xdr:nvPicPr>
        <xdr:cNvPr id="159" name="Obrázek 158">
          <a:extLst>
            <a:ext uri="{FF2B5EF4-FFF2-40B4-BE49-F238E27FC236}">
              <a16:creationId xmlns:a16="http://schemas.microsoft.com/office/drawing/2014/main" id="{D47CC018-FBFD-DA92-76F4-5A7F77BC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04634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304800</xdr:colOff>
      <xdr:row>181</xdr:row>
      <xdr:rowOff>14910</xdr:rowOff>
    </xdr:to>
    <xdr:pic>
      <xdr:nvPicPr>
        <xdr:cNvPr id="160" name="Obrázek 159" descr="HOOK, Tom">
          <a:extLst>
            <a:ext uri="{FF2B5EF4-FFF2-40B4-BE49-F238E27FC236}">
              <a16:creationId xmlns:a16="http://schemas.microsoft.com/office/drawing/2014/main" id="{FAE04568-57AE-7E57-6575-94192C5A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098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152400</xdr:colOff>
      <xdr:row>163</xdr:row>
      <xdr:rowOff>111125</xdr:rowOff>
    </xdr:to>
    <xdr:pic>
      <xdr:nvPicPr>
        <xdr:cNvPr id="161" name="Obrázek 160">
          <a:extLst>
            <a:ext uri="{FF2B5EF4-FFF2-40B4-BE49-F238E27FC236}">
              <a16:creationId xmlns:a16="http://schemas.microsoft.com/office/drawing/2014/main" id="{B31E7C63-7661-71B1-CE76-59442E40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09873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304800</xdr:colOff>
      <xdr:row>181</xdr:row>
      <xdr:rowOff>14912</xdr:rowOff>
    </xdr:to>
    <xdr:pic>
      <xdr:nvPicPr>
        <xdr:cNvPr id="162" name="Obrázek 161" descr="DENISENKO, Artem">
          <a:extLst>
            <a:ext uri="{FF2B5EF4-FFF2-40B4-BE49-F238E27FC236}">
              <a16:creationId xmlns:a16="http://schemas.microsoft.com/office/drawing/2014/main" id="{5ECDC2ED-5338-39B5-E7C4-F2168486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134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152400</xdr:colOff>
      <xdr:row>163</xdr:row>
      <xdr:rowOff>111125</xdr:rowOff>
    </xdr:to>
    <xdr:pic>
      <xdr:nvPicPr>
        <xdr:cNvPr id="163" name="Obrázek 162">
          <a:extLst>
            <a:ext uri="{FF2B5EF4-FFF2-40B4-BE49-F238E27FC236}">
              <a16:creationId xmlns:a16="http://schemas.microsoft.com/office/drawing/2014/main" id="{A9EACE8D-94D9-D59B-626C-FDAFD544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13492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304800</xdr:colOff>
      <xdr:row>181</xdr:row>
      <xdr:rowOff>14911</xdr:rowOff>
    </xdr:to>
    <xdr:pic>
      <xdr:nvPicPr>
        <xdr:cNvPr id="164" name="Obrázek 163" descr="ABEL, Michael">
          <a:extLst>
            <a:ext uri="{FF2B5EF4-FFF2-40B4-BE49-F238E27FC236}">
              <a16:creationId xmlns:a16="http://schemas.microsoft.com/office/drawing/2014/main" id="{45C3F98C-A304-1147-0534-D5114619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187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152400</xdr:colOff>
      <xdr:row>163</xdr:row>
      <xdr:rowOff>111125</xdr:rowOff>
    </xdr:to>
    <xdr:pic>
      <xdr:nvPicPr>
        <xdr:cNvPr id="165" name="Obrázek 164">
          <a:extLst>
            <a:ext uri="{FF2B5EF4-FFF2-40B4-BE49-F238E27FC236}">
              <a16:creationId xmlns:a16="http://schemas.microsoft.com/office/drawing/2014/main" id="{1D242A24-0B85-B016-8BDF-A438AB6D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18731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304800</xdr:colOff>
      <xdr:row>187</xdr:row>
      <xdr:rowOff>14907</xdr:rowOff>
    </xdr:to>
    <xdr:pic>
      <xdr:nvPicPr>
        <xdr:cNvPr id="166" name="Obrázek 165" descr="FILUS, Witold">
          <a:extLst>
            <a:ext uri="{FF2B5EF4-FFF2-40B4-BE49-F238E27FC236}">
              <a16:creationId xmlns:a16="http://schemas.microsoft.com/office/drawing/2014/main" id="{4D319291-DD93-9678-7E9A-5D6ACA97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23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152400</xdr:colOff>
      <xdr:row>181</xdr:row>
      <xdr:rowOff>111125</xdr:rowOff>
    </xdr:to>
    <xdr:pic>
      <xdr:nvPicPr>
        <xdr:cNvPr id="167" name="Obrázek 166">
          <a:extLst>
            <a:ext uri="{FF2B5EF4-FFF2-40B4-BE49-F238E27FC236}">
              <a16:creationId xmlns:a16="http://schemas.microsoft.com/office/drawing/2014/main" id="{3CD982FE-424B-3F2B-1305-2B264C2F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23970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304800</xdr:colOff>
      <xdr:row>187</xdr:row>
      <xdr:rowOff>14908</xdr:rowOff>
    </xdr:to>
    <xdr:pic>
      <xdr:nvPicPr>
        <xdr:cNvPr id="168" name="Obrázek 167" descr="HOLLY, Andrew">
          <a:extLst>
            <a:ext uri="{FF2B5EF4-FFF2-40B4-BE49-F238E27FC236}">
              <a16:creationId xmlns:a16="http://schemas.microsoft.com/office/drawing/2014/main" id="{00EB7D77-794F-4567-9CC4-FFE3902A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275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152400</xdr:colOff>
      <xdr:row>181</xdr:row>
      <xdr:rowOff>111125</xdr:rowOff>
    </xdr:to>
    <xdr:pic>
      <xdr:nvPicPr>
        <xdr:cNvPr id="169" name="Obrázek 168">
          <a:extLst>
            <a:ext uri="{FF2B5EF4-FFF2-40B4-BE49-F238E27FC236}">
              <a16:creationId xmlns:a16="http://schemas.microsoft.com/office/drawing/2014/main" id="{E89D5C00-99F0-577B-E136-C502B36F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2758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304800</xdr:colOff>
      <xdr:row>187</xdr:row>
      <xdr:rowOff>14906</xdr:rowOff>
    </xdr:to>
    <xdr:pic>
      <xdr:nvPicPr>
        <xdr:cNvPr id="170" name="Obrázek 169" descr="CLIVER, Harold">
          <a:extLst>
            <a:ext uri="{FF2B5EF4-FFF2-40B4-BE49-F238E27FC236}">
              <a16:creationId xmlns:a16="http://schemas.microsoft.com/office/drawing/2014/main" id="{CE333A99-739F-8E44-D2FD-18F06952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328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152400</xdr:colOff>
      <xdr:row>181</xdr:row>
      <xdr:rowOff>111125</xdr:rowOff>
    </xdr:to>
    <xdr:pic>
      <xdr:nvPicPr>
        <xdr:cNvPr id="171" name="Obrázek 170">
          <a:extLst>
            <a:ext uri="{FF2B5EF4-FFF2-40B4-BE49-F238E27FC236}">
              <a16:creationId xmlns:a16="http://schemas.microsoft.com/office/drawing/2014/main" id="{34BEC21D-F5D0-5AFC-512C-B6A24070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3282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304800</xdr:colOff>
      <xdr:row>187</xdr:row>
      <xdr:rowOff>14908</xdr:rowOff>
    </xdr:to>
    <xdr:pic>
      <xdr:nvPicPr>
        <xdr:cNvPr id="172" name="Obrázek 171" descr="SCHWARZ, Bastian">
          <a:extLst>
            <a:ext uri="{FF2B5EF4-FFF2-40B4-BE49-F238E27FC236}">
              <a16:creationId xmlns:a16="http://schemas.microsoft.com/office/drawing/2014/main" id="{1160428F-DD71-2971-1534-0770726D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380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152400</xdr:colOff>
      <xdr:row>181</xdr:row>
      <xdr:rowOff>111125</xdr:rowOff>
    </xdr:to>
    <xdr:pic>
      <xdr:nvPicPr>
        <xdr:cNvPr id="173" name="Obrázek 172">
          <a:extLst>
            <a:ext uri="{FF2B5EF4-FFF2-40B4-BE49-F238E27FC236}">
              <a16:creationId xmlns:a16="http://schemas.microsoft.com/office/drawing/2014/main" id="{C3ABBA88-16A8-0520-26F0-8A46DE47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3806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304800</xdr:colOff>
      <xdr:row>187</xdr:row>
      <xdr:rowOff>14907</xdr:rowOff>
    </xdr:to>
    <xdr:pic>
      <xdr:nvPicPr>
        <xdr:cNvPr id="174" name="Obrázek 173" descr="SATO, Masafumi">
          <a:extLst>
            <a:ext uri="{FF2B5EF4-FFF2-40B4-BE49-F238E27FC236}">
              <a16:creationId xmlns:a16="http://schemas.microsoft.com/office/drawing/2014/main" id="{7F5FDBB0-E701-5F8F-2123-7E03B3DE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433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152400</xdr:colOff>
      <xdr:row>181</xdr:row>
      <xdr:rowOff>111125</xdr:rowOff>
    </xdr:to>
    <xdr:pic>
      <xdr:nvPicPr>
        <xdr:cNvPr id="175" name="Obrázek 174">
          <a:extLst>
            <a:ext uri="{FF2B5EF4-FFF2-40B4-BE49-F238E27FC236}">
              <a16:creationId xmlns:a16="http://schemas.microsoft.com/office/drawing/2014/main" id="{8AEBB290-4248-225C-0DAC-69BD14A3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4330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304800</xdr:colOff>
      <xdr:row>187</xdr:row>
      <xdr:rowOff>14907</xdr:rowOff>
    </xdr:to>
    <xdr:pic>
      <xdr:nvPicPr>
        <xdr:cNvPr id="176" name="Obrázek 175" descr="CHUBAROV, Evgeny">
          <a:extLst>
            <a:ext uri="{FF2B5EF4-FFF2-40B4-BE49-F238E27FC236}">
              <a16:creationId xmlns:a16="http://schemas.microsoft.com/office/drawing/2014/main" id="{4082EDAB-79C4-1E2F-36AE-F0878DC5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485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152400</xdr:colOff>
      <xdr:row>181</xdr:row>
      <xdr:rowOff>111125</xdr:rowOff>
    </xdr:to>
    <xdr:pic>
      <xdr:nvPicPr>
        <xdr:cNvPr id="177" name="Obrázek 176">
          <a:extLst>
            <a:ext uri="{FF2B5EF4-FFF2-40B4-BE49-F238E27FC236}">
              <a16:creationId xmlns:a16="http://schemas.microsoft.com/office/drawing/2014/main" id="{E43E6B1B-CB4F-3902-E354-DB7D0C41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4854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304800</xdr:colOff>
      <xdr:row>187</xdr:row>
      <xdr:rowOff>14908</xdr:rowOff>
    </xdr:to>
    <xdr:pic>
      <xdr:nvPicPr>
        <xdr:cNvPr id="178" name="Obrázek 177" descr="WRIGHT, Jonathan">
          <a:extLst>
            <a:ext uri="{FF2B5EF4-FFF2-40B4-BE49-F238E27FC236}">
              <a16:creationId xmlns:a16="http://schemas.microsoft.com/office/drawing/2014/main" id="{01E14437-51AA-1A36-ED81-EB0DB569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537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152400</xdr:colOff>
      <xdr:row>181</xdr:row>
      <xdr:rowOff>111125</xdr:rowOff>
    </xdr:to>
    <xdr:pic>
      <xdr:nvPicPr>
        <xdr:cNvPr id="179" name="Obrázek 178">
          <a:extLst>
            <a:ext uri="{FF2B5EF4-FFF2-40B4-BE49-F238E27FC236}">
              <a16:creationId xmlns:a16="http://schemas.microsoft.com/office/drawing/2014/main" id="{290C74E5-F253-3191-0456-BD638748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5378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304800</xdr:colOff>
      <xdr:row>187</xdr:row>
      <xdr:rowOff>14906</xdr:rowOff>
    </xdr:to>
    <xdr:pic>
      <xdr:nvPicPr>
        <xdr:cNvPr id="180" name="Obrázek 179" descr="KALOUSDIAN, Rubens">
          <a:extLst>
            <a:ext uri="{FF2B5EF4-FFF2-40B4-BE49-F238E27FC236}">
              <a16:creationId xmlns:a16="http://schemas.microsoft.com/office/drawing/2014/main" id="{BF626EAC-6B11-CBC7-6E3A-7DCA8833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590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152400</xdr:colOff>
      <xdr:row>181</xdr:row>
      <xdr:rowOff>111125</xdr:rowOff>
    </xdr:to>
    <xdr:pic>
      <xdr:nvPicPr>
        <xdr:cNvPr id="181" name="Obrázek 180">
          <a:extLst>
            <a:ext uri="{FF2B5EF4-FFF2-40B4-BE49-F238E27FC236}">
              <a16:creationId xmlns:a16="http://schemas.microsoft.com/office/drawing/2014/main" id="{98A7E1D1-15F7-02A8-5480-607E369E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5902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304800</xdr:colOff>
      <xdr:row>187</xdr:row>
      <xdr:rowOff>14908</xdr:rowOff>
    </xdr:to>
    <xdr:pic>
      <xdr:nvPicPr>
        <xdr:cNvPr id="182" name="Obrázek 181" descr="KOSTRHUN, Pavel">
          <a:extLst>
            <a:ext uri="{FF2B5EF4-FFF2-40B4-BE49-F238E27FC236}">
              <a16:creationId xmlns:a16="http://schemas.microsoft.com/office/drawing/2014/main" id="{67AB7ED6-2785-1DBA-361E-92DB73FE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642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152400</xdr:colOff>
      <xdr:row>181</xdr:row>
      <xdr:rowOff>111125</xdr:rowOff>
    </xdr:to>
    <xdr:pic>
      <xdr:nvPicPr>
        <xdr:cNvPr id="183" name="Obrázek 182">
          <a:extLst>
            <a:ext uri="{FF2B5EF4-FFF2-40B4-BE49-F238E27FC236}">
              <a16:creationId xmlns:a16="http://schemas.microsoft.com/office/drawing/2014/main" id="{B43E1FF4-1817-9DF8-3413-597AFDB1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6426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304800</xdr:colOff>
      <xdr:row>201</xdr:row>
      <xdr:rowOff>14907</xdr:rowOff>
    </xdr:to>
    <xdr:pic>
      <xdr:nvPicPr>
        <xdr:cNvPr id="184" name="Obrázek 183" descr="GAUCH, Cedric">
          <a:extLst>
            <a:ext uri="{FF2B5EF4-FFF2-40B4-BE49-F238E27FC236}">
              <a16:creationId xmlns:a16="http://schemas.microsoft.com/office/drawing/2014/main" id="{675E7CAE-991A-0BAB-46BB-730D507F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694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152400</xdr:colOff>
      <xdr:row>187</xdr:row>
      <xdr:rowOff>111125</xdr:rowOff>
    </xdr:to>
    <xdr:pic>
      <xdr:nvPicPr>
        <xdr:cNvPr id="185" name="Obrázek 184">
          <a:extLst>
            <a:ext uri="{FF2B5EF4-FFF2-40B4-BE49-F238E27FC236}">
              <a16:creationId xmlns:a16="http://schemas.microsoft.com/office/drawing/2014/main" id="{545A7974-C44E-C127-7416-FF0BD1DD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6949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304800</xdr:colOff>
      <xdr:row>201</xdr:row>
      <xdr:rowOff>14906</xdr:rowOff>
    </xdr:to>
    <xdr:pic>
      <xdr:nvPicPr>
        <xdr:cNvPr id="186" name="Obrázek 185" descr="SILVESTRE, Luis">
          <a:extLst>
            <a:ext uri="{FF2B5EF4-FFF2-40B4-BE49-F238E27FC236}">
              <a16:creationId xmlns:a16="http://schemas.microsoft.com/office/drawing/2014/main" id="{8823143C-512E-2737-677C-C61E3BC4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47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152400</xdr:colOff>
      <xdr:row>187</xdr:row>
      <xdr:rowOff>111125</xdr:rowOff>
    </xdr:to>
    <xdr:pic>
      <xdr:nvPicPr>
        <xdr:cNvPr id="187" name="Obrázek 186">
          <a:extLst>
            <a:ext uri="{FF2B5EF4-FFF2-40B4-BE49-F238E27FC236}">
              <a16:creationId xmlns:a16="http://schemas.microsoft.com/office/drawing/2014/main" id="{E26F3337-57AA-1ED2-C785-02641383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473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304800</xdr:colOff>
      <xdr:row>201</xdr:row>
      <xdr:rowOff>14908</xdr:rowOff>
    </xdr:to>
    <xdr:pic>
      <xdr:nvPicPr>
        <xdr:cNvPr id="188" name="Obrázek 187" descr="BREZAN, Juraj">
          <a:extLst>
            <a:ext uri="{FF2B5EF4-FFF2-40B4-BE49-F238E27FC236}">
              <a16:creationId xmlns:a16="http://schemas.microsoft.com/office/drawing/2014/main" id="{7D9771A0-0044-F4FC-1AD1-73538BA9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99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152400</xdr:colOff>
      <xdr:row>187</xdr:row>
      <xdr:rowOff>111125</xdr:rowOff>
    </xdr:to>
    <xdr:pic>
      <xdr:nvPicPr>
        <xdr:cNvPr id="189" name="Obrázek 188">
          <a:extLst>
            <a:ext uri="{FF2B5EF4-FFF2-40B4-BE49-F238E27FC236}">
              <a16:creationId xmlns:a16="http://schemas.microsoft.com/office/drawing/2014/main" id="{E976EA0D-32C4-D74C-3705-37FF1778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997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304800</xdr:colOff>
      <xdr:row>202</xdr:row>
      <xdr:rowOff>155022</xdr:rowOff>
    </xdr:to>
    <xdr:pic>
      <xdr:nvPicPr>
        <xdr:cNvPr id="190" name="Obrázek 189" descr="SIMONER, Andreas">
          <a:extLst>
            <a:ext uri="{FF2B5EF4-FFF2-40B4-BE49-F238E27FC236}">
              <a16:creationId xmlns:a16="http://schemas.microsoft.com/office/drawing/2014/main" id="{F38AB625-8489-5A68-424E-582E465C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852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152400</xdr:colOff>
      <xdr:row>201</xdr:row>
      <xdr:rowOff>111125</xdr:rowOff>
    </xdr:to>
    <xdr:pic>
      <xdr:nvPicPr>
        <xdr:cNvPr id="191" name="Obrázek 190">
          <a:extLst>
            <a:ext uri="{FF2B5EF4-FFF2-40B4-BE49-F238E27FC236}">
              <a16:creationId xmlns:a16="http://schemas.microsoft.com/office/drawing/2014/main" id="{15315735-3CB0-0580-A47B-84C2A1B0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8521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304800</xdr:colOff>
      <xdr:row>202</xdr:row>
      <xdr:rowOff>155023</xdr:rowOff>
    </xdr:to>
    <xdr:pic>
      <xdr:nvPicPr>
        <xdr:cNvPr id="192" name="Obrázek 191" descr="DEKEIN, Kenian">
          <a:extLst>
            <a:ext uri="{FF2B5EF4-FFF2-40B4-BE49-F238E27FC236}">
              <a16:creationId xmlns:a16="http://schemas.microsoft.com/office/drawing/2014/main" id="{CE63C784-10CA-348B-B73C-0F4618FC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90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152400</xdr:colOff>
      <xdr:row>201</xdr:row>
      <xdr:rowOff>111125</xdr:rowOff>
    </xdr:to>
    <xdr:pic>
      <xdr:nvPicPr>
        <xdr:cNvPr id="193" name="Obrázek 192">
          <a:extLst>
            <a:ext uri="{FF2B5EF4-FFF2-40B4-BE49-F238E27FC236}">
              <a16:creationId xmlns:a16="http://schemas.microsoft.com/office/drawing/2014/main" id="{CAEB3C8C-FA68-BB6E-E33E-29488E0E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9045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304800</xdr:colOff>
      <xdr:row>202</xdr:row>
      <xdr:rowOff>155023</xdr:rowOff>
    </xdr:to>
    <xdr:pic>
      <xdr:nvPicPr>
        <xdr:cNvPr id="194" name="Obrázek 193" descr="SPILDOOREN, Thomas">
          <a:extLst>
            <a:ext uri="{FF2B5EF4-FFF2-40B4-BE49-F238E27FC236}">
              <a16:creationId xmlns:a16="http://schemas.microsoft.com/office/drawing/2014/main" id="{430A58C9-4591-4F92-9B3C-94611DC5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956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152400</xdr:colOff>
      <xdr:row>201</xdr:row>
      <xdr:rowOff>111125</xdr:rowOff>
    </xdr:to>
    <xdr:pic>
      <xdr:nvPicPr>
        <xdr:cNvPr id="195" name="Obrázek 194">
          <a:extLst>
            <a:ext uri="{FF2B5EF4-FFF2-40B4-BE49-F238E27FC236}">
              <a16:creationId xmlns:a16="http://schemas.microsoft.com/office/drawing/2014/main" id="{04D1F55B-D31C-508E-091B-08E68412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9569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304800</xdr:colOff>
      <xdr:row>203</xdr:row>
      <xdr:rowOff>6487</xdr:rowOff>
    </xdr:to>
    <xdr:pic>
      <xdr:nvPicPr>
        <xdr:cNvPr id="196" name="Obrázek 195" descr="REKAS, Mateusz">
          <a:extLst>
            <a:ext uri="{FF2B5EF4-FFF2-40B4-BE49-F238E27FC236}">
              <a16:creationId xmlns:a16="http://schemas.microsoft.com/office/drawing/2014/main" id="{6A16993E-A1D3-5A3B-4857-BA56FCEA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009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152400</xdr:colOff>
      <xdr:row>201</xdr:row>
      <xdr:rowOff>111125</xdr:rowOff>
    </xdr:to>
    <xdr:pic>
      <xdr:nvPicPr>
        <xdr:cNvPr id="197" name="Obrázek 196">
          <a:extLst>
            <a:ext uri="{FF2B5EF4-FFF2-40B4-BE49-F238E27FC236}">
              <a16:creationId xmlns:a16="http://schemas.microsoft.com/office/drawing/2014/main" id="{835E877B-6F75-9B92-AEAF-8924DC2C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0093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304800</xdr:colOff>
      <xdr:row>203</xdr:row>
      <xdr:rowOff>6487</xdr:rowOff>
    </xdr:to>
    <xdr:pic>
      <xdr:nvPicPr>
        <xdr:cNvPr id="198" name="Obrázek 197" descr="JUNEVICIUS, Vytautas">
          <a:extLst>
            <a:ext uri="{FF2B5EF4-FFF2-40B4-BE49-F238E27FC236}">
              <a16:creationId xmlns:a16="http://schemas.microsoft.com/office/drawing/2014/main" id="{7B8FDE09-EA47-16C8-2643-EDF02925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06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152400</xdr:colOff>
      <xdr:row>201</xdr:row>
      <xdr:rowOff>111125</xdr:rowOff>
    </xdr:to>
    <xdr:pic>
      <xdr:nvPicPr>
        <xdr:cNvPr id="199" name="Obrázek 198">
          <a:extLst>
            <a:ext uri="{FF2B5EF4-FFF2-40B4-BE49-F238E27FC236}">
              <a16:creationId xmlns:a16="http://schemas.microsoft.com/office/drawing/2014/main" id="{225161C7-0B77-07D2-8DA7-DD149EEB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0617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304800</xdr:colOff>
      <xdr:row>203</xdr:row>
      <xdr:rowOff>6487</xdr:rowOff>
    </xdr:to>
    <xdr:pic>
      <xdr:nvPicPr>
        <xdr:cNvPr id="200" name="Obrázek 199" descr="NELS, Andrew">
          <a:extLst>
            <a:ext uri="{FF2B5EF4-FFF2-40B4-BE49-F238E27FC236}">
              <a16:creationId xmlns:a16="http://schemas.microsoft.com/office/drawing/2014/main" id="{92EFCC5D-0411-6EE5-866C-CD19201B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114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152400</xdr:colOff>
      <xdr:row>201</xdr:row>
      <xdr:rowOff>111125</xdr:rowOff>
    </xdr:to>
    <xdr:pic>
      <xdr:nvPicPr>
        <xdr:cNvPr id="201" name="Obrázek 200">
          <a:extLst>
            <a:ext uri="{FF2B5EF4-FFF2-40B4-BE49-F238E27FC236}">
              <a16:creationId xmlns:a16="http://schemas.microsoft.com/office/drawing/2014/main" id="{00CEF2E9-F716-E91F-85B6-F2B5E5F4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1140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104775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942359-F0D8-328F-F02F-06EC9678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1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6E46946-E4F0-7752-9178-3AAD13AE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5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104775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F7161BB-86EE-4BDA-F500-295D47EC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8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152400</xdr:colOff>
      <xdr:row>9</xdr:row>
      <xdr:rowOff>104775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02B925D-9156-9B84-6C56-DABF36EA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62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152400</xdr:colOff>
      <xdr:row>11</xdr:row>
      <xdr:rowOff>104775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F6081E8-8D0C-CD30-2EA4-260554CC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95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152400</xdr:colOff>
      <xdr:row>13</xdr:row>
      <xdr:rowOff>104775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D3E2F07-E119-F317-997F-DD301EA2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28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152400</xdr:colOff>
      <xdr:row>15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7251529E-E366-37DA-42A1-BDD787F1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62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152400</xdr:colOff>
      <xdr:row>17</xdr:row>
      <xdr:rowOff>104775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B2E0797-EF6F-2A45-78CF-62FD2E1A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95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152400</xdr:colOff>
      <xdr:row>19</xdr:row>
      <xdr:rowOff>104775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6144F08-09B2-E547-A5AA-DF9AC8CD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28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152400</xdr:colOff>
      <xdr:row>21</xdr:row>
      <xdr:rowOff>104775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8950ADAF-98E6-2956-42D1-3E032716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62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152400</xdr:colOff>
      <xdr:row>23</xdr:row>
      <xdr:rowOff>104775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50B493C-E64D-288F-CEE5-C474ED4F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95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152400</xdr:colOff>
      <xdr:row>25</xdr:row>
      <xdr:rowOff>104775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1866FE7E-CAB8-6C03-BD25-0D2435BF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29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152400</xdr:colOff>
      <xdr:row>27</xdr:row>
      <xdr:rowOff>104775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5D0C4CBE-6DE8-D9D1-3CE5-6B17E6D4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62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152400</xdr:colOff>
      <xdr:row>29</xdr:row>
      <xdr:rowOff>104775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42E97043-4CF1-7397-B2AB-6CC9FD59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5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152400</xdr:colOff>
      <xdr:row>31</xdr:row>
      <xdr:rowOff>104775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2692F52D-DA3E-8BAD-8861-3E384877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29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152400</xdr:colOff>
      <xdr:row>33</xdr:row>
      <xdr:rowOff>104775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FFD3CC4F-34F6-1383-C75B-D845BE93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62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152400</xdr:colOff>
      <xdr:row>35</xdr:row>
      <xdr:rowOff>104775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CB8E6929-7128-D17B-E1AB-566FA6CE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95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152400</xdr:colOff>
      <xdr:row>37</xdr:row>
      <xdr:rowOff>104775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46449E1E-3E01-E998-FB98-6253395B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29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152400</xdr:colOff>
      <xdr:row>39</xdr:row>
      <xdr:rowOff>104775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88E4B350-6350-BF2B-9E15-E4863271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62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152400</xdr:colOff>
      <xdr:row>41</xdr:row>
      <xdr:rowOff>104775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265E2D27-AFAA-BFCC-DF8D-2300F89D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96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152400</xdr:colOff>
      <xdr:row>43</xdr:row>
      <xdr:rowOff>104775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45E45712-753F-6B3B-F90E-D0C75577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29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152400</xdr:colOff>
      <xdr:row>45</xdr:row>
      <xdr:rowOff>104775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300E3B5F-DB92-A279-69F7-4D72571C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62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152400</xdr:colOff>
      <xdr:row>47</xdr:row>
      <xdr:rowOff>104775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2AB23BED-F12A-35E8-EA1C-FD4D49AF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96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152400</xdr:colOff>
      <xdr:row>49</xdr:row>
      <xdr:rowOff>104775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DD27D152-83EC-3E15-14FB-04E710F1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29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152400</xdr:colOff>
      <xdr:row>51</xdr:row>
      <xdr:rowOff>104775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65760156-5CD0-BB6E-D8C6-A8CD5211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62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104775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307FDBE-0973-E6B8-49D3-03A46186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61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B28B5E5-3AE7-1F40-D6EC-24804325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5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104775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728D408-6428-802C-E829-2D185216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8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152400</xdr:colOff>
      <xdr:row>9</xdr:row>
      <xdr:rowOff>104775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B6DEDE5-1347-6767-5D50-7418B60D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62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152400</xdr:colOff>
      <xdr:row>11</xdr:row>
      <xdr:rowOff>104775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7E0E419-A942-C99D-CCA2-3452D476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95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152400</xdr:colOff>
      <xdr:row>13</xdr:row>
      <xdr:rowOff>104775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F46DD946-65BB-4900-FCAD-A8E9549D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28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152400</xdr:colOff>
      <xdr:row>15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EB2A65B-5819-BDDB-D6F9-28D0181A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62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152400</xdr:colOff>
      <xdr:row>17</xdr:row>
      <xdr:rowOff>104775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1DD26350-3CA2-5B74-0E2A-ECA6BEFB5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95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152400</xdr:colOff>
      <xdr:row>19</xdr:row>
      <xdr:rowOff>104775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54A1FCD-AABE-9F77-AD35-0F3C5F19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28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152400</xdr:colOff>
      <xdr:row>21</xdr:row>
      <xdr:rowOff>104775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3296B7BB-207B-960C-DED0-7BA92C26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62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152400</xdr:colOff>
      <xdr:row>23</xdr:row>
      <xdr:rowOff>104775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8E8FA915-252B-2603-AB19-25DA79EE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95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152400</xdr:colOff>
      <xdr:row>25</xdr:row>
      <xdr:rowOff>104775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264F03FA-412B-6713-D1A4-A0E9CC24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29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152400</xdr:colOff>
      <xdr:row>27</xdr:row>
      <xdr:rowOff>104775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E36FEABA-D8FB-7571-46F3-B753FDC5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562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152400</xdr:colOff>
      <xdr:row>29</xdr:row>
      <xdr:rowOff>104775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32D04B36-121F-8350-EF64-E41FAD57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5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152400</xdr:colOff>
      <xdr:row>31</xdr:row>
      <xdr:rowOff>104775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58C07941-22D4-A45E-B9FE-E3B90DB4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29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152400</xdr:colOff>
      <xdr:row>33</xdr:row>
      <xdr:rowOff>104775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935134DF-5BA6-FC9C-DD94-90B84900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562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152400</xdr:colOff>
      <xdr:row>35</xdr:row>
      <xdr:rowOff>104775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27E86303-2A02-B6A0-1978-0C73CFC6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95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152400</xdr:colOff>
      <xdr:row>37</xdr:row>
      <xdr:rowOff>104775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FAD7BD25-12F4-6446-2E4D-28B03478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29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152400</xdr:colOff>
      <xdr:row>39</xdr:row>
      <xdr:rowOff>104775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B799FC07-4488-B742-C22C-768E997C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62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152400</xdr:colOff>
      <xdr:row>41</xdr:row>
      <xdr:rowOff>104775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7628728A-A98C-6C4A-5DE5-4AF2C2AA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96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152400</xdr:colOff>
      <xdr:row>43</xdr:row>
      <xdr:rowOff>104775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38CC2EE-EE8C-2F5B-C7DB-ADF512CE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229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152400</xdr:colOff>
      <xdr:row>45</xdr:row>
      <xdr:rowOff>104775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C9A8BB16-9724-060D-CDCD-3A5B626A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62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152400</xdr:colOff>
      <xdr:row>47</xdr:row>
      <xdr:rowOff>104775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AD17EABF-AD75-010E-6EAD-D5BD650F1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896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152400</xdr:colOff>
      <xdr:row>49</xdr:row>
      <xdr:rowOff>104775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4CF555DB-02E1-305A-042A-3F40D2EC3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229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152400</xdr:colOff>
      <xdr:row>51</xdr:row>
      <xdr:rowOff>104775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4DD3A5D-5E8F-1692-16B5-26916730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62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152400</xdr:colOff>
      <xdr:row>53</xdr:row>
      <xdr:rowOff>104775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CAF230C2-968F-4F14-B93E-28151935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896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152400</xdr:colOff>
      <xdr:row>55</xdr:row>
      <xdr:rowOff>104775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92EAB614-D5FE-5405-F702-5EDEFE65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29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152400</xdr:colOff>
      <xdr:row>57</xdr:row>
      <xdr:rowOff>104775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404A2E75-C2CE-748F-FB67-236FA02C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63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152400</xdr:colOff>
      <xdr:row>59</xdr:row>
      <xdr:rowOff>104775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B607EE00-2CCE-EB0A-CC3B-9D3F865A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896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152400</xdr:colOff>
      <xdr:row>61</xdr:row>
      <xdr:rowOff>104775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10362A25-7367-9A88-1CF1-0A6E6AA8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229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152400</xdr:colOff>
      <xdr:row>63</xdr:row>
      <xdr:rowOff>104775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F45FC94D-C1F9-1E68-E038-E61F9428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63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152400</xdr:colOff>
      <xdr:row>65</xdr:row>
      <xdr:rowOff>104775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731C06BF-E352-6D77-DEB8-D7D726D0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896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152400</xdr:colOff>
      <xdr:row>67</xdr:row>
      <xdr:rowOff>104775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81D9282B-3AA5-5C30-3207-E9943BF4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29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152400</xdr:colOff>
      <xdr:row>69</xdr:row>
      <xdr:rowOff>104775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EED35FE5-48EB-2F95-46B5-9320B194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563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152400</xdr:colOff>
      <xdr:row>71</xdr:row>
      <xdr:rowOff>104775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34E834A3-0AB4-D820-119C-F9D44DD8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896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152400</xdr:colOff>
      <xdr:row>73</xdr:row>
      <xdr:rowOff>104775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57C60439-7700-66AD-B49E-B269E08F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30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152400</xdr:colOff>
      <xdr:row>75</xdr:row>
      <xdr:rowOff>104775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59EC1778-9796-C1F3-523E-5A534FA9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63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152400</xdr:colOff>
      <xdr:row>77</xdr:row>
      <xdr:rowOff>104775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9F63F75-D957-9B21-63CB-41503567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896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152400</xdr:colOff>
      <xdr:row>79</xdr:row>
      <xdr:rowOff>104775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B18C0456-6549-AA91-61D9-18212BD30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230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152400</xdr:colOff>
      <xdr:row>81</xdr:row>
      <xdr:rowOff>104775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1A783710-CC30-B968-D5CB-8E687431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563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152400</xdr:colOff>
      <xdr:row>83</xdr:row>
      <xdr:rowOff>104775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58A2A134-B40C-7A9A-4D7D-DCBDA071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896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152400</xdr:colOff>
      <xdr:row>85</xdr:row>
      <xdr:rowOff>104775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EDAD9EED-F9FD-2A23-B451-534EE9D2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230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152400</xdr:colOff>
      <xdr:row>87</xdr:row>
      <xdr:rowOff>104775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241F987F-6439-2ADB-DEBC-BAEE8B7D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63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152400</xdr:colOff>
      <xdr:row>89</xdr:row>
      <xdr:rowOff>104775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B2DF90CC-9642-E9BB-EA67-707D2483A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897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152400</xdr:colOff>
      <xdr:row>91</xdr:row>
      <xdr:rowOff>104775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9B8727F4-9998-BD07-3B9A-066FC0FB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230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152400</xdr:colOff>
      <xdr:row>93</xdr:row>
      <xdr:rowOff>104775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59EFF578-8793-56F7-9F0A-97F78A8F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563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152400</xdr:colOff>
      <xdr:row>95</xdr:row>
      <xdr:rowOff>104775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3C1DA113-BD35-22DC-2B00-AADDA0CC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897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152400</xdr:colOff>
      <xdr:row>97</xdr:row>
      <xdr:rowOff>104775</xdr:rowOff>
    </xdr:to>
    <xdr:pic>
      <xdr:nvPicPr>
        <xdr:cNvPr id="49" name="Obrázek 48">
          <a:extLst>
            <a:ext uri="{FF2B5EF4-FFF2-40B4-BE49-F238E27FC236}">
              <a16:creationId xmlns:a16="http://schemas.microsoft.com/office/drawing/2014/main" id="{3FDDDA3C-75AD-011F-14D1-8764935C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230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152400</xdr:colOff>
      <xdr:row>99</xdr:row>
      <xdr:rowOff>104775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377F4892-D173-ED6A-DE5C-1C0AC312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563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152400</xdr:colOff>
      <xdr:row>101</xdr:row>
      <xdr:rowOff>104775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311E32B-EAEB-1D3B-3034-3ACE8518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97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152400</xdr:colOff>
      <xdr:row>103</xdr:row>
      <xdr:rowOff>104775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9064E71E-A89F-F51B-F2FA-044C903B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230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152400</xdr:colOff>
      <xdr:row>105</xdr:row>
      <xdr:rowOff>104775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1C00DFC0-074C-965E-607D-7000BF60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564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152400</xdr:colOff>
      <xdr:row>107</xdr:row>
      <xdr:rowOff>104775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4D656DE2-538F-289C-A559-6CF81A33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897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152400</xdr:colOff>
      <xdr:row>109</xdr:row>
      <xdr:rowOff>104775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687598AB-61FD-2C08-2345-461502B6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30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152400</xdr:colOff>
      <xdr:row>111</xdr:row>
      <xdr:rowOff>104775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20660824-7861-A30F-8494-E6E0CF4C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64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152400</xdr:colOff>
      <xdr:row>113</xdr:row>
      <xdr:rowOff>104775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B417828D-E730-9DD8-3F69-C0B2BE3D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897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152400</xdr:colOff>
      <xdr:row>115</xdr:row>
      <xdr:rowOff>104775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0B846B3A-D8A2-65A0-42AD-D100BAF2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230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152400</xdr:colOff>
      <xdr:row>117</xdr:row>
      <xdr:rowOff>104775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648863F9-209F-A86C-15BB-0CEBF372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564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152400</xdr:colOff>
      <xdr:row>119</xdr:row>
      <xdr:rowOff>104775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259C165A-7955-37A1-D1D9-38B143AC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897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152400</xdr:colOff>
      <xdr:row>121</xdr:row>
      <xdr:rowOff>104775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09A6CD0-B9FC-3947-C8F0-8E46AE53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231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152400</xdr:colOff>
      <xdr:row>123</xdr:row>
      <xdr:rowOff>104775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43E7C3FA-8A99-A292-F686-36BDFAE9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564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152400</xdr:colOff>
      <xdr:row>125</xdr:row>
      <xdr:rowOff>104775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B7B1A42F-E4BB-50A9-4352-B69770EE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897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152400</xdr:colOff>
      <xdr:row>127</xdr:row>
      <xdr:rowOff>104775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7C368854-B9DD-02E8-48EE-E83BFA17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231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152400</xdr:colOff>
      <xdr:row>129</xdr:row>
      <xdr:rowOff>104775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8647654C-C110-D459-D2BA-D020453A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564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152400</xdr:colOff>
      <xdr:row>131</xdr:row>
      <xdr:rowOff>104775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D62EDF7C-B0D6-F0A6-1D54-5073A0CC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897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152400</xdr:colOff>
      <xdr:row>133</xdr:row>
      <xdr:rowOff>104775</xdr:rowOff>
    </xdr:to>
    <xdr:pic>
      <xdr:nvPicPr>
        <xdr:cNvPr id="67" name="Obrázek 66">
          <a:extLst>
            <a:ext uri="{FF2B5EF4-FFF2-40B4-BE49-F238E27FC236}">
              <a16:creationId xmlns:a16="http://schemas.microsoft.com/office/drawing/2014/main" id="{468FF1D2-C63F-4D8B-92A7-B6ED345C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231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152400</xdr:colOff>
      <xdr:row>135</xdr:row>
      <xdr:rowOff>104775</xdr:rowOff>
    </xdr:to>
    <xdr:pic>
      <xdr:nvPicPr>
        <xdr:cNvPr id="68" name="Obrázek 67">
          <a:extLst>
            <a:ext uri="{FF2B5EF4-FFF2-40B4-BE49-F238E27FC236}">
              <a16:creationId xmlns:a16="http://schemas.microsoft.com/office/drawing/2014/main" id="{24348156-E85E-D716-D700-A860867A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564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152400</xdr:colOff>
      <xdr:row>137</xdr:row>
      <xdr:rowOff>104775</xdr:rowOff>
    </xdr:to>
    <xdr:pic>
      <xdr:nvPicPr>
        <xdr:cNvPr id="69" name="Obrázek 68">
          <a:extLst>
            <a:ext uri="{FF2B5EF4-FFF2-40B4-BE49-F238E27FC236}">
              <a16:creationId xmlns:a16="http://schemas.microsoft.com/office/drawing/2014/main" id="{969C3FA9-3E2E-8017-92C7-8F5EC295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898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152400</xdr:colOff>
      <xdr:row>139</xdr:row>
      <xdr:rowOff>104775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E6282C91-6AAC-9D52-480A-C6C92331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231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152400</xdr:colOff>
      <xdr:row>141</xdr:row>
      <xdr:rowOff>104775</xdr:rowOff>
    </xdr:to>
    <xdr:pic>
      <xdr:nvPicPr>
        <xdr:cNvPr id="71" name="Obrázek 70">
          <a:extLst>
            <a:ext uri="{FF2B5EF4-FFF2-40B4-BE49-F238E27FC236}">
              <a16:creationId xmlns:a16="http://schemas.microsoft.com/office/drawing/2014/main" id="{A0D7363E-12E8-B386-DBE6-5E43AAFC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564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152400</xdr:colOff>
      <xdr:row>143</xdr:row>
      <xdr:rowOff>104775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id="{D764457F-FDCA-24E3-4BB7-01346DC0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3898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152400</xdr:colOff>
      <xdr:row>145</xdr:row>
      <xdr:rowOff>104775</xdr:rowOff>
    </xdr:to>
    <xdr:pic>
      <xdr:nvPicPr>
        <xdr:cNvPr id="73" name="Obrázek 72">
          <a:extLst>
            <a:ext uri="{FF2B5EF4-FFF2-40B4-BE49-F238E27FC236}">
              <a16:creationId xmlns:a16="http://schemas.microsoft.com/office/drawing/2014/main" id="{B84D43EC-D395-D0D4-F370-725E914C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231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152400</xdr:colOff>
      <xdr:row>147</xdr:row>
      <xdr:rowOff>104775</xdr:rowOff>
    </xdr:to>
    <xdr:pic>
      <xdr:nvPicPr>
        <xdr:cNvPr id="74" name="Obrázek 73">
          <a:extLst>
            <a:ext uri="{FF2B5EF4-FFF2-40B4-BE49-F238E27FC236}">
              <a16:creationId xmlns:a16="http://schemas.microsoft.com/office/drawing/2014/main" id="{035C54A4-A1EA-AA34-4A69-8C3C1EB8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564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152400</xdr:colOff>
      <xdr:row>149</xdr:row>
      <xdr:rowOff>104775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id="{D7F079D2-B6B3-962F-406F-DFBC6D24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898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152400</xdr:colOff>
      <xdr:row>151</xdr:row>
      <xdr:rowOff>104775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id="{8ED2989E-0B04-AFA4-04B7-6F1432C6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231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152400</xdr:colOff>
      <xdr:row>153</xdr:row>
      <xdr:rowOff>104775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347F5346-427D-7817-1B20-95C9CB36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565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152400</xdr:colOff>
      <xdr:row>155</xdr:row>
      <xdr:rowOff>104775</xdr:rowOff>
    </xdr:to>
    <xdr:pic>
      <xdr:nvPicPr>
        <xdr:cNvPr id="78" name="Obrázek 77">
          <a:extLst>
            <a:ext uri="{FF2B5EF4-FFF2-40B4-BE49-F238E27FC236}">
              <a16:creationId xmlns:a16="http://schemas.microsoft.com/office/drawing/2014/main" id="{4CC4B358-CB56-2E1F-1085-97DAE450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5898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152400</xdr:colOff>
      <xdr:row>157</xdr:row>
      <xdr:rowOff>104775</xdr:rowOff>
    </xdr:to>
    <xdr:pic>
      <xdr:nvPicPr>
        <xdr:cNvPr id="79" name="Obrázek 78">
          <a:extLst>
            <a:ext uri="{FF2B5EF4-FFF2-40B4-BE49-F238E27FC236}">
              <a16:creationId xmlns:a16="http://schemas.microsoft.com/office/drawing/2014/main" id="{CCD4E7AE-BBDF-6465-2BD0-8F62FABE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231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152400</xdr:colOff>
      <xdr:row>159</xdr:row>
      <xdr:rowOff>104775</xdr:rowOff>
    </xdr:to>
    <xdr:pic>
      <xdr:nvPicPr>
        <xdr:cNvPr id="80" name="Obrázek 79">
          <a:extLst>
            <a:ext uri="{FF2B5EF4-FFF2-40B4-BE49-F238E27FC236}">
              <a16:creationId xmlns:a16="http://schemas.microsoft.com/office/drawing/2014/main" id="{2D11F682-DF1A-509D-7057-5D84D0E3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565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152400</xdr:colOff>
      <xdr:row>161</xdr:row>
      <xdr:rowOff>104775</xdr:rowOff>
    </xdr:to>
    <xdr:pic>
      <xdr:nvPicPr>
        <xdr:cNvPr id="81" name="Obrázek 80">
          <a:extLst>
            <a:ext uri="{FF2B5EF4-FFF2-40B4-BE49-F238E27FC236}">
              <a16:creationId xmlns:a16="http://schemas.microsoft.com/office/drawing/2014/main" id="{CA33413D-2A92-6277-10A5-9119C6F9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6898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152400</xdr:colOff>
      <xdr:row>163</xdr:row>
      <xdr:rowOff>104775</xdr:rowOff>
    </xdr:to>
    <xdr:pic>
      <xdr:nvPicPr>
        <xdr:cNvPr id="82" name="Obrázek 81">
          <a:extLst>
            <a:ext uri="{FF2B5EF4-FFF2-40B4-BE49-F238E27FC236}">
              <a16:creationId xmlns:a16="http://schemas.microsoft.com/office/drawing/2014/main" id="{BB53B723-DB10-4C25-5012-07D40238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231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152400</xdr:colOff>
      <xdr:row>165</xdr:row>
      <xdr:rowOff>104775</xdr:rowOff>
    </xdr:to>
    <xdr:pic>
      <xdr:nvPicPr>
        <xdr:cNvPr id="83" name="Obrázek 82">
          <a:extLst>
            <a:ext uri="{FF2B5EF4-FFF2-40B4-BE49-F238E27FC236}">
              <a16:creationId xmlns:a16="http://schemas.microsoft.com/office/drawing/2014/main" id="{CBA67512-1DC2-928A-5FC7-61C215D7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565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152400</xdr:colOff>
      <xdr:row>167</xdr:row>
      <xdr:rowOff>104775</xdr:rowOff>
    </xdr:to>
    <xdr:pic>
      <xdr:nvPicPr>
        <xdr:cNvPr id="84" name="Obrázek 83">
          <a:extLst>
            <a:ext uri="{FF2B5EF4-FFF2-40B4-BE49-F238E27FC236}">
              <a16:creationId xmlns:a16="http://schemas.microsoft.com/office/drawing/2014/main" id="{2DEB1311-247F-FF23-F13B-0A83F431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898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152400</xdr:colOff>
      <xdr:row>169</xdr:row>
      <xdr:rowOff>104775</xdr:rowOff>
    </xdr:to>
    <xdr:pic>
      <xdr:nvPicPr>
        <xdr:cNvPr id="85" name="Obrázek 84">
          <a:extLst>
            <a:ext uri="{FF2B5EF4-FFF2-40B4-BE49-F238E27FC236}">
              <a16:creationId xmlns:a16="http://schemas.microsoft.com/office/drawing/2014/main" id="{5491FE15-7941-6B8B-95DC-ADF41D8A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232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152400</xdr:colOff>
      <xdr:row>171</xdr:row>
      <xdr:rowOff>104775</xdr:rowOff>
    </xdr:to>
    <xdr:pic>
      <xdr:nvPicPr>
        <xdr:cNvPr id="86" name="Obrázek 85">
          <a:extLst>
            <a:ext uri="{FF2B5EF4-FFF2-40B4-BE49-F238E27FC236}">
              <a16:creationId xmlns:a16="http://schemas.microsoft.com/office/drawing/2014/main" id="{675E8035-57A4-655E-DC92-F6A4FC2A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65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173</xdr:row>
      <xdr:rowOff>0</xdr:rowOff>
    </xdr:from>
    <xdr:to>
      <xdr:col>1</xdr:col>
      <xdr:colOff>152400</xdr:colOff>
      <xdr:row>173</xdr:row>
      <xdr:rowOff>104775</xdr:rowOff>
    </xdr:to>
    <xdr:pic>
      <xdr:nvPicPr>
        <xdr:cNvPr id="87" name="Obrázek 86">
          <a:extLst>
            <a:ext uri="{FF2B5EF4-FFF2-40B4-BE49-F238E27FC236}">
              <a16:creationId xmlns:a16="http://schemas.microsoft.com/office/drawing/2014/main" id="{991E0504-C4B9-7829-8E0A-8E9D1EE3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898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152400</xdr:colOff>
      <xdr:row>175</xdr:row>
      <xdr:rowOff>104775</xdr:rowOff>
    </xdr:to>
    <xdr:pic>
      <xdr:nvPicPr>
        <xdr:cNvPr id="88" name="Obrázek 87">
          <a:extLst>
            <a:ext uri="{FF2B5EF4-FFF2-40B4-BE49-F238E27FC236}">
              <a16:creationId xmlns:a16="http://schemas.microsoft.com/office/drawing/2014/main" id="{C41C10A8-9B8D-0633-A4A3-637A810F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232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152400</xdr:colOff>
      <xdr:row>177</xdr:row>
      <xdr:rowOff>104775</xdr:rowOff>
    </xdr:to>
    <xdr:pic>
      <xdr:nvPicPr>
        <xdr:cNvPr id="89" name="Obrázek 88">
          <a:extLst>
            <a:ext uri="{FF2B5EF4-FFF2-40B4-BE49-F238E27FC236}">
              <a16:creationId xmlns:a16="http://schemas.microsoft.com/office/drawing/2014/main" id="{47D1BE6C-D991-BC0C-1CC8-4272DFA33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565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152400</xdr:colOff>
      <xdr:row>179</xdr:row>
      <xdr:rowOff>104775</xdr:rowOff>
    </xdr:to>
    <xdr:pic>
      <xdr:nvPicPr>
        <xdr:cNvPr id="90" name="Obrázek 89">
          <a:extLst>
            <a:ext uri="{FF2B5EF4-FFF2-40B4-BE49-F238E27FC236}">
              <a16:creationId xmlns:a16="http://schemas.microsoft.com/office/drawing/2014/main" id="{DAA3F736-A5FD-6C45-FC94-C3BBE02A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898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181</xdr:row>
      <xdr:rowOff>0</xdr:rowOff>
    </xdr:from>
    <xdr:to>
      <xdr:col>1</xdr:col>
      <xdr:colOff>152400</xdr:colOff>
      <xdr:row>181</xdr:row>
      <xdr:rowOff>104775</xdr:rowOff>
    </xdr:to>
    <xdr:pic>
      <xdr:nvPicPr>
        <xdr:cNvPr id="91" name="Obrázek 90">
          <a:extLst>
            <a:ext uri="{FF2B5EF4-FFF2-40B4-BE49-F238E27FC236}">
              <a16:creationId xmlns:a16="http://schemas.microsoft.com/office/drawing/2014/main" id="{D2528A2B-ABB4-0993-B00F-DE01971A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232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183</xdr:row>
      <xdr:rowOff>0</xdr:rowOff>
    </xdr:from>
    <xdr:to>
      <xdr:col>1</xdr:col>
      <xdr:colOff>152400</xdr:colOff>
      <xdr:row>183</xdr:row>
      <xdr:rowOff>104775</xdr:rowOff>
    </xdr:to>
    <xdr:pic>
      <xdr:nvPicPr>
        <xdr:cNvPr id="92" name="Obrázek 91">
          <a:extLst>
            <a:ext uri="{FF2B5EF4-FFF2-40B4-BE49-F238E27FC236}">
              <a16:creationId xmlns:a16="http://schemas.microsoft.com/office/drawing/2014/main" id="{2468878A-85E1-AF76-E0D7-146A55F4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565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152400</xdr:colOff>
      <xdr:row>185</xdr:row>
      <xdr:rowOff>104775</xdr:rowOff>
    </xdr:to>
    <xdr:pic>
      <xdr:nvPicPr>
        <xdr:cNvPr id="93" name="Obrázek 92">
          <a:extLst>
            <a:ext uri="{FF2B5EF4-FFF2-40B4-BE49-F238E27FC236}">
              <a16:creationId xmlns:a16="http://schemas.microsoft.com/office/drawing/2014/main" id="{67927E09-E6E7-B536-73C3-129F435E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899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152400</xdr:colOff>
      <xdr:row>187</xdr:row>
      <xdr:rowOff>104775</xdr:rowOff>
    </xdr:to>
    <xdr:pic>
      <xdr:nvPicPr>
        <xdr:cNvPr id="94" name="Obrázek 93">
          <a:extLst>
            <a:ext uri="{FF2B5EF4-FFF2-40B4-BE49-F238E27FC236}">
              <a16:creationId xmlns:a16="http://schemas.microsoft.com/office/drawing/2014/main" id="{74592D52-BFD9-2AD9-7A18-BE4A4121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232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1</xdr:col>
      <xdr:colOff>152400</xdr:colOff>
      <xdr:row>189</xdr:row>
      <xdr:rowOff>104775</xdr:rowOff>
    </xdr:to>
    <xdr:pic>
      <xdr:nvPicPr>
        <xdr:cNvPr id="95" name="Obrázek 94">
          <a:extLst>
            <a:ext uri="{FF2B5EF4-FFF2-40B4-BE49-F238E27FC236}">
              <a16:creationId xmlns:a16="http://schemas.microsoft.com/office/drawing/2014/main" id="{1D5A29E8-7534-9310-E851-1D25507D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565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152400</xdr:colOff>
      <xdr:row>191</xdr:row>
      <xdr:rowOff>104775</xdr:rowOff>
    </xdr:to>
    <xdr:pic>
      <xdr:nvPicPr>
        <xdr:cNvPr id="96" name="Obrázek 95">
          <a:extLst>
            <a:ext uri="{FF2B5EF4-FFF2-40B4-BE49-F238E27FC236}">
              <a16:creationId xmlns:a16="http://schemas.microsoft.com/office/drawing/2014/main" id="{72415A2D-1B18-BED3-7E55-9A980FC1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899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152400</xdr:colOff>
      <xdr:row>193</xdr:row>
      <xdr:rowOff>104775</xdr:rowOff>
    </xdr:to>
    <xdr:pic>
      <xdr:nvPicPr>
        <xdr:cNvPr id="97" name="Obrázek 96">
          <a:extLst>
            <a:ext uri="{FF2B5EF4-FFF2-40B4-BE49-F238E27FC236}">
              <a16:creationId xmlns:a16="http://schemas.microsoft.com/office/drawing/2014/main" id="{10BADFAE-C2E6-E422-D27D-E31DD2C5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2326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152400</xdr:colOff>
      <xdr:row>195</xdr:row>
      <xdr:rowOff>104775</xdr:rowOff>
    </xdr:to>
    <xdr:pic>
      <xdr:nvPicPr>
        <xdr:cNvPr id="98" name="Obrázek 97">
          <a:extLst>
            <a:ext uri="{FF2B5EF4-FFF2-40B4-BE49-F238E27FC236}">
              <a16:creationId xmlns:a16="http://schemas.microsoft.com/office/drawing/2014/main" id="{5F3E4CEF-C01E-90D6-C957-264D4E98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5659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152400</xdr:colOff>
      <xdr:row>197</xdr:row>
      <xdr:rowOff>104775</xdr:rowOff>
    </xdr:to>
    <xdr:pic>
      <xdr:nvPicPr>
        <xdr:cNvPr id="99" name="Obrázek 98">
          <a:extLst>
            <a:ext uri="{FF2B5EF4-FFF2-40B4-BE49-F238E27FC236}">
              <a16:creationId xmlns:a16="http://schemas.microsoft.com/office/drawing/2014/main" id="{496EDA99-5AA1-88E4-3AD2-B140C070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8993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1</xdr:col>
      <xdr:colOff>152400</xdr:colOff>
      <xdr:row>199</xdr:row>
      <xdr:rowOff>104775</xdr:rowOff>
    </xdr:to>
    <xdr:pic>
      <xdr:nvPicPr>
        <xdr:cNvPr id="100" name="Obrázek 99">
          <a:extLst>
            <a:ext uri="{FF2B5EF4-FFF2-40B4-BE49-F238E27FC236}">
              <a16:creationId xmlns:a16="http://schemas.microsoft.com/office/drawing/2014/main" id="{39495A5F-5530-FA87-EB08-A0B86937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2327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152400</xdr:colOff>
      <xdr:row>201</xdr:row>
      <xdr:rowOff>104775</xdr:rowOff>
    </xdr:to>
    <xdr:pic>
      <xdr:nvPicPr>
        <xdr:cNvPr id="101" name="Obrázek 100">
          <a:extLst>
            <a:ext uri="{FF2B5EF4-FFF2-40B4-BE49-F238E27FC236}">
              <a16:creationId xmlns:a16="http://schemas.microsoft.com/office/drawing/2014/main" id="{AA7056BF-06E0-9E09-9E51-95689E44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56610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152400</xdr:colOff>
      <xdr:row>203</xdr:row>
      <xdr:rowOff>104775</xdr:rowOff>
    </xdr:to>
    <xdr:pic>
      <xdr:nvPicPr>
        <xdr:cNvPr id="102" name="Obrázek 101">
          <a:extLst>
            <a:ext uri="{FF2B5EF4-FFF2-40B4-BE49-F238E27FC236}">
              <a16:creationId xmlns:a16="http://schemas.microsoft.com/office/drawing/2014/main" id="{442C1677-A1CB-9223-801E-0A91083D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89947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152400</xdr:colOff>
      <xdr:row>205</xdr:row>
      <xdr:rowOff>104775</xdr:rowOff>
    </xdr:to>
    <xdr:pic>
      <xdr:nvPicPr>
        <xdr:cNvPr id="103" name="Obrázek 102">
          <a:extLst>
            <a:ext uri="{FF2B5EF4-FFF2-40B4-BE49-F238E27FC236}">
              <a16:creationId xmlns:a16="http://schemas.microsoft.com/office/drawing/2014/main" id="{506DC24B-D36D-A9C1-80F7-0CDF9254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232850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152400</xdr:colOff>
      <xdr:row>207</xdr:row>
      <xdr:rowOff>104775</xdr:rowOff>
    </xdr:to>
    <xdr:pic>
      <xdr:nvPicPr>
        <xdr:cNvPr id="104" name="Obrázek 103">
          <a:extLst>
            <a:ext uri="{FF2B5EF4-FFF2-40B4-BE49-F238E27FC236}">
              <a16:creationId xmlns:a16="http://schemas.microsoft.com/office/drawing/2014/main" id="{9FB469AB-86A8-B7B9-667E-1567AB86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4566225"/>
          <a:ext cx="1524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petrk/Downloads/RK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W"/>
      <sheetName val="LUX"/>
      <sheetName val="MCR 2013"/>
      <sheetName val="Europeans 2013"/>
      <sheetName val="List9"/>
      <sheetName val="List10"/>
      <sheetName val="List8"/>
      <sheetName val="WORLD RK 2013 (100)"/>
      <sheetName val="Bonifikace"/>
      <sheetName val="RK popis"/>
      <sheetName val="Uznatelné soutěž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Whole Name</v>
          </cell>
          <cell r="B1" t="str">
            <v>RK</v>
          </cell>
          <cell r="C1" t="str">
            <v>Name</v>
          </cell>
          <cell r="D1" t="str">
            <v>Surname</v>
          </cell>
          <cell r="E1" t="str">
            <v>NAC</v>
          </cell>
          <cell r="F1" t="str">
            <v>Points</v>
          </cell>
        </row>
        <row r="2">
          <cell r="A2" t="str">
            <v>Johnny PETREHN</v>
          </cell>
          <cell r="B2" t="str">
            <v>1.</v>
          </cell>
          <cell r="C2" t="str">
            <v>Johnny</v>
          </cell>
          <cell r="D2" t="str">
            <v>PETREHN</v>
          </cell>
          <cell r="E2" t="str">
            <v>USA</v>
          </cell>
          <cell r="F2">
            <v>1000</v>
          </cell>
        </row>
        <row r="3">
          <cell r="A3" t="str">
            <v>Nicholas DONNER</v>
          </cell>
          <cell r="B3" t="str">
            <v>2.</v>
          </cell>
          <cell r="C3" t="str">
            <v>Nicholas</v>
          </cell>
          <cell r="D3" t="str">
            <v>DONNER</v>
          </cell>
          <cell r="E3" t="str">
            <v>USA</v>
          </cell>
          <cell r="F3">
            <v>972.84</v>
          </cell>
        </row>
        <row r="4">
          <cell r="A4" t="str">
            <v>Stefan ZEBERLI</v>
          </cell>
          <cell r="B4" t="str">
            <v>3.</v>
          </cell>
          <cell r="C4" t="str">
            <v>Stefan</v>
          </cell>
          <cell r="D4" t="str">
            <v>ZEBERLI</v>
          </cell>
          <cell r="E4" t="str">
            <v>SUI</v>
          </cell>
          <cell r="F4">
            <v>956.55</v>
          </cell>
        </row>
        <row r="5">
          <cell r="A5" t="str">
            <v>Yudai FUJITA</v>
          </cell>
          <cell r="B5" t="str">
            <v>4.</v>
          </cell>
          <cell r="C5" t="str">
            <v>Yudai</v>
          </cell>
          <cell r="D5" t="str">
            <v>FUJITA</v>
          </cell>
          <cell r="E5" t="str">
            <v>JPN</v>
          </cell>
          <cell r="F5">
            <v>939.15</v>
          </cell>
        </row>
        <row r="6">
          <cell r="A6" t="str">
            <v>Uwe SCHNEIDER</v>
          </cell>
          <cell r="B6" t="str">
            <v>5.</v>
          </cell>
          <cell r="C6" t="str">
            <v>Uwe</v>
          </cell>
          <cell r="D6" t="str">
            <v>SCHNEIDER</v>
          </cell>
          <cell r="E6" t="str">
            <v>GER</v>
          </cell>
          <cell r="F6">
            <v>928.9</v>
          </cell>
        </row>
        <row r="7">
          <cell r="A7" t="str">
            <v>Sergey LATYPOV</v>
          </cell>
          <cell r="B7" t="str">
            <v>6.</v>
          </cell>
          <cell r="C7" t="str">
            <v>Sergey</v>
          </cell>
          <cell r="D7" t="str">
            <v>LATYPOV</v>
          </cell>
          <cell r="E7" t="str">
            <v>RUS</v>
          </cell>
          <cell r="F7">
            <v>907.1</v>
          </cell>
        </row>
        <row r="8">
          <cell r="A8" t="str">
            <v>Takao MIZUKAMI</v>
          </cell>
          <cell r="B8" t="str">
            <v>7.</v>
          </cell>
          <cell r="C8" t="str">
            <v>Takao</v>
          </cell>
          <cell r="D8" t="str">
            <v>MIZUKAMI</v>
          </cell>
          <cell r="E8" t="str">
            <v>JPN</v>
          </cell>
          <cell r="F8">
            <v>876.2</v>
          </cell>
        </row>
        <row r="9">
          <cell r="A9" t="str">
            <v>David BAREFORD</v>
          </cell>
          <cell r="B9" t="str">
            <v>8.</v>
          </cell>
          <cell r="C9" t="str">
            <v>David</v>
          </cell>
          <cell r="D9" t="str">
            <v>BAREFORD</v>
          </cell>
          <cell r="E9" t="str">
            <v>GBR</v>
          </cell>
          <cell r="F9">
            <v>873.81</v>
          </cell>
        </row>
        <row r="10">
          <cell r="A10" t="str">
            <v>Joe HEARTSILL</v>
          </cell>
          <cell r="B10" t="str">
            <v>9.</v>
          </cell>
          <cell r="C10" t="str">
            <v>Joe</v>
          </cell>
          <cell r="D10" t="str">
            <v>HEARTSILL</v>
          </cell>
          <cell r="E10" t="str">
            <v>USA</v>
          </cell>
          <cell r="F10">
            <v>869.78</v>
          </cell>
        </row>
        <row r="11">
          <cell r="A11" t="str">
            <v>Nicolas SCHWARTZ</v>
          </cell>
          <cell r="B11" t="str">
            <v>10.</v>
          </cell>
          <cell r="C11" t="str">
            <v>Nicolas</v>
          </cell>
          <cell r="D11" t="str">
            <v>SCHWARTZ</v>
          </cell>
          <cell r="E11" t="str">
            <v>FRA</v>
          </cell>
          <cell r="F11">
            <v>856.73</v>
          </cell>
        </row>
        <row r="12">
          <cell r="A12" t="str">
            <v>Lupercio LIMA</v>
          </cell>
          <cell r="B12" t="str">
            <v>11.</v>
          </cell>
          <cell r="C12" t="str">
            <v>Lupercio</v>
          </cell>
          <cell r="D12" t="str">
            <v>LIMA</v>
          </cell>
          <cell r="E12" t="str">
            <v>BRA</v>
          </cell>
          <cell r="F12">
            <v>851.98</v>
          </cell>
        </row>
        <row r="13">
          <cell r="A13" t="str">
            <v>Francois MESSINES</v>
          </cell>
          <cell r="B13" t="str">
            <v>12.</v>
          </cell>
          <cell r="C13" t="str">
            <v>Francois</v>
          </cell>
          <cell r="D13" t="str">
            <v>MESSINES</v>
          </cell>
          <cell r="E13" t="str">
            <v>FRA</v>
          </cell>
          <cell r="F13">
            <v>841.77</v>
          </cell>
        </row>
        <row r="14">
          <cell r="A14" t="str">
            <v>Rimas KOSTIUSKEVICIUS</v>
          </cell>
          <cell r="B14" t="str">
            <v>13.</v>
          </cell>
          <cell r="C14" t="str">
            <v>Rimas</v>
          </cell>
          <cell r="D14" t="str">
            <v>KOSTIUSKEVICIUS</v>
          </cell>
          <cell r="E14" t="str">
            <v>LTU</v>
          </cell>
          <cell r="F14">
            <v>824.58</v>
          </cell>
        </row>
        <row r="15">
          <cell r="A15" t="str">
            <v>Pavel MERINSKY</v>
          </cell>
          <cell r="B15" t="str">
            <v>14.</v>
          </cell>
          <cell r="C15" t="str">
            <v>Pavel</v>
          </cell>
          <cell r="D15" t="str">
            <v>MERINSKY</v>
          </cell>
          <cell r="E15" t="str">
            <v>CZE</v>
          </cell>
          <cell r="F15">
            <v>822.45</v>
          </cell>
        </row>
        <row r="16">
          <cell r="A16" t="str">
            <v>Joe ZVADA</v>
          </cell>
          <cell r="B16" t="str">
            <v>15.</v>
          </cell>
          <cell r="C16" t="str">
            <v>Joe</v>
          </cell>
          <cell r="D16" t="str">
            <v>ZVADA</v>
          </cell>
          <cell r="E16" t="str">
            <v>USA</v>
          </cell>
          <cell r="F16">
            <v>815.29</v>
          </cell>
        </row>
        <row r="17">
          <cell r="A17" t="str">
            <v>Stephane BOLZE</v>
          </cell>
          <cell r="B17" t="str">
            <v>16.</v>
          </cell>
          <cell r="C17" t="str">
            <v>Stephane</v>
          </cell>
          <cell r="D17" t="str">
            <v>BOLZE</v>
          </cell>
          <cell r="E17" t="str">
            <v>FRA</v>
          </cell>
          <cell r="F17">
            <v>812.66</v>
          </cell>
        </row>
        <row r="18">
          <cell r="A18" t="str">
            <v>Michael SUCHY</v>
          </cell>
          <cell r="B18" t="str">
            <v>17.</v>
          </cell>
          <cell r="C18" t="str">
            <v>Michael</v>
          </cell>
          <cell r="D18" t="str">
            <v>SUCHY</v>
          </cell>
          <cell r="E18" t="str">
            <v>CZE</v>
          </cell>
          <cell r="F18">
            <v>806.8</v>
          </cell>
        </row>
        <row r="19">
          <cell r="A19" t="str">
            <v>Patrick LEGENDRE</v>
          </cell>
          <cell r="B19" t="str">
            <v>18.</v>
          </cell>
          <cell r="C19" t="str">
            <v>Patrick</v>
          </cell>
          <cell r="D19" t="str">
            <v>LEGENDRE</v>
          </cell>
          <cell r="E19" t="str">
            <v>FRA</v>
          </cell>
          <cell r="F19">
            <v>804.49</v>
          </cell>
        </row>
        <row r="20">
          <cell r="A20" t="str">
            <v>Luis SILVESTRE</v>
          </cell>
          <cell r="B20" t="str">
            <v>19.</v>
          </cell>
          <cell r="C20" t="str">
            <v>Luis</v>
          </cell>
          <cell r="D20" t="str">
            <v>SILVESTRE</v>
          </cell>
          <cell r="E20" t="str">
            <v>BRA</v>
          </cell>
          <cell r="F20">
            <v>796.54</v>
          </cell>
        </row>
        <row r="21">
          <cell r="A21" t="str">
            <v>Paul PETREHN</v>
          </cell>
          <cell r="B21" t="str">
            <v>20.</v>
          </cell>
          <cell r="C21" t="str">
            <v>Paul</v>
          </cell>
          <cell r="D21" t="str">
            <v>PETREHN</v>
          </cell>
          <cell r="E21" t="str">
            <v>USA</v>
          </cell>
          <cell r="F21">
            <v>795.02</v>
          </cell>
        </row>
        <row r="22">
          <cell r="A22" t="str">
            <v>Henk BROEDERS</v>
          </cell>
          <cell r="B22" t="str">
            <v>21.</v>
          </cell>
          <cell r="C22" t="str">
            <v>Henk</v>
          </cell>
          <cell r="D22" t="str">
            <v>BROEDERS</v>
          </cell>
          <cell r="E22" t="str">
            <v>NED</v>
          </cell>
          <cell r="F22">
            <v>781.17</v>
          </cell>
        </row>
        <row r="23">
          <cell r="A23" t="str">
            <v>Pavel KOSTRHUN</v>
          </cell>
          <cell r="B23" t="str">
            <v>22.</v>
          </cell>
          <cell r="C23" t="str">
            <v>Pavel</v>
          </cell>
          <cell r="D23" t="str">
            <v>KOSTRHUN</v>
          </cell>
          <cell r="E23" t="str">
            <v>CZE</v>
          </cell>
          <cell r="F23">
            <v>763.05</v>
          </cell>
        </row>
        <row r="24">
          <cell r="A24" t="str">
            <v>Petr KUBICEK</v>
          </cell>
          <cell r="B24" t="str">
            <v>23.</v>
          </cell>
          <cell r="C24" t="str">
            <v>Petr</v>
          </cell>
          <cell r="D24" t="str">
            <v>KUBICEK</v>
          </cell>
          <cell r="E24" t="str">
            <v>CZE</v>
          </cell>
          <cell r="F24">
            <v>761.7</v>
          </cell>
        </row>
        <row r="25">
          <cell r="A25" t="str">
            <v>Janne BALKEDAL</v>
          </cell>
          <cell r="B25" t="str">
            <v>24.</v>
          </cell>
          <cell r="C25" t="str">
            <v>Janne</v>
          </cell>
          <cell r="D25" t="str">
            <v>BALKEDAL</v>
          </cell>
          <cell r="E25" t="str">
            <v>SWE</v>
          </cell>
          <cell r="F25">
            <v>759.95</v>
          </cell>
        </row>
        <row r="26">
          <cell r="A26" t="str">
            <v>Jan TIMMERS</v>
          </cell>
          <cell r="B26" t="str">
            <v>25.</v>
          </cell>
          <cell r="C26" t="str">
            <v>Jan</v>
          </cell>
          <cell r="D26" t="str">
            <v>TIMMERS</v>
          </cell>
          <cell r="E26" t="str">
            <v>BEL</v>
          </cell>
          <cell r="F26">
            <v>757.47</v>
          </cell>
        </row>
        <row r="27">
          <cell r="A27" t="str">
            <v>Alexey MEDVEDSKIY</v>
          </cell>
          <cell r="B27" t="str">
            <v>26.</v>
          </cell>
          <cell r="C27" t="str">
            <v>Alexey</v>
          </cell>
          <cell r="D27" t="str">
            <v>MEDVEDSKIY</v>
          </cell>
          <cell r="E27" t="str">
            <v>RUS</v>
          </cell>
          <cell r="F27">
            <v>756.51</v>
          </cell>
        </row>
        <row r="28">
          <cell r="A28" t="str">
            <v>Chase DONNER</v>
          </cell>
          <cell r="B28" t="str">
            <v>27.</v>
          </cell>
          <cell r="C28" t="str">
            <v>Chase</v>
          </cell>
          <cell r="D28" t="str">
            <v>DONNER</v>
          </cell>
          <cell r="E28" t="str">
            <v>USA</v>
          </cell>
          <cell r="F28">
            <v>752.9</v>
          </cell>
        </row>
        <row r="29">
          <cell r="A29" t="str">
            <v>Colin WEBER</v>
          </cell>
          <cell r="B29" t="str">
            <v>28.</v>
          </cell>
          <cell r="C29" t="str">
            <v>Colin</v>
          </cell>
          <cell r="D29" t="str">
            <v>WEBER</v>
          </cell>
          <cell r="E29" t="str">
            <v>LUX</v>
          </cell>
          <cell r="F29">
            <v>745.93</v>
          </cell>
        </row>
        <row r="30">
          <cell r="A30" t="str">
            <v>Andrew HOLLY</v>
          </cell>
          <cell r="B30" t="str">
            <v>29.</v>
          </cell>
          <cell r="C30" t="str">
            <v>Andrew</v>
          </cell>
          <cell r="D30" t="str">
            <v>HOLLY</v>
          </cell>
          <cell r="E30" t="str">
            <v>GBR</v>
          </cell>
          <cell r="F30">
            <v>743.92</v>
          </cell>
        </row>
        <row r="31">
          <cell r="A31" t="str">
            <v>Philippe DE COCK</v>
          </cell>
          <cell r="B31" t="str">
            <v>30.</v>
          </cell>
          <cell r="C31" t="str">
            <v>Philippe</v>
          </cell>
          <cell r="D31" t="str">
            <v>DE COCK</v>
          </cell>
          <cell r="E31" t="str">
            <v>BEL</v>
          </cell>
          <cell r="F31">
            <v>742.9</v>
          </cell>
        </row>
        <row r="32">
          <cell r="A32" t="str">
            <v>Steven VLEGELS</v>
          </cell>
          <cell r="B32" t="str">
            <v>31.</v>
          </cell>
          <cell r="C32" t="str">
            <v>Steven</v>
          </cell>
          <cell r="D32" t="str">
            <v>VLEGELS</v>
          </cell>
          <cell r="E32" t="str">
            <v>BEL</v>
          </cell>
          <cell r="F32">
            <v>741.69</v>
          </cell>
        </row>
        <row r="33">
          <cell r="A33" t="str">
            <v>Cory BLOOM</v>
          </cell>
          <cell r="B33" t="str">
            <v>32.</v>
          </cell>
          <cell r="C33" t="str">
            <v>Cory</v>
          </cell>
          <cell r="D33" t="str">
            <v>BLOOM</v>
          </cell>
          <cell r="E33" t="str">
            <v>USA</v>
          </cell>
          <cell r="F33">
            <v>737.09</v>
          </cell>
        </row>
        <row r="34">
          <cell r="A34" t="str">
            <v>Christoffer MUNDT</v>
          </cell>
          <cell r="B34" t="str">
            <v>33.</v>
          </cell>
          <cell r="C34" t="str">
            <v>Christoffer</v>
          </cell>
          <cell r="D34" t="str">
            <v>MUNDT</v>
          </cell>
          <cell r="E34" t="str">
            <v>DEN</v>
          </cell>
          <cell r="F34">
            <v>735.13</v>
          </cell>
        </row>
        <row r="35">
          <cell r="A35" t="str">
            <v>Gerald STURZLINGER</v>
          </cell>
          <cell r="B35" t="str">
            <v>34.</v>
          </cell>
          <cell r="C35" t="str">
            <v>Gerald</v>
          </cell>
          <cell r="D35" t="str">
            <v>STURZLINGER</v>
          </cell>
          <cell r="E35" t="str">
            <v>AUT</v>
          </cell>
          <cell r="F35">
            <v>730.88</v>
          </cell>
        </row>
        <row r="36">
          <cell r="A36" t="str">
            <v>Matthew SCAIFE</v>
          </cell>
          <cell r="B36" t="str">
            <v>35.</v>
          </cell>
          <cell r="C36" t="str">
            <v>Matthew</v>
          </cell>
          <cell r="D36" t="str">
            <v>SCAIFE</v>
          </cell>
          <cell r="E36" t="str">
            <v>AUS</v>
          </cell>
          <cell r="F36">
            <v>729.48</v>
          </cell>
        </row>
        <row r="37">
          <cell r="A37" t="str">
            <v>Mike HOWARD</v>
          </cell>
          <cell r="B37" t="str">
            <v>36.</v>
          </cell>
          <cell r="C37" t="str">
            <v>Mike</v>
          </cell>
          <cell r="D37" t="str">
            <v>HOWARD</v>
          </cell>
          <cell r="E37" t="str">
            <v>GBR</v>
          </cell>
          <cell r="F37">
            <v>726.88</v>
          </cell>
        </row>
        <row r="38">
          <cell r="A38" t="str">
            <v>Sven GOHLER</v>
          </cell>
          <cell r="B38" t="str">
            <v>37.</v>
          </cell>
          <cell r="C38" t="str">
            <v>Sven</v>
          </cell>
          <cell r="D38" t="str">
            <v>GOHLER</v>
          </cell>
          <cell r="E38" t="str">
            <v>GER</v>
          </cell>
          <cell r="F38">
            <v>725.87</v>
          </cell>
        </row>
        <row r="39">
          <cell r="A39" t="str">
            <v>Markus PIEPER</v>
          </cell>
          <cell r="B39" t="str">
            <v>38.</v>
          </cell>
          <cell r="C39" t="str">
            <v>Markus</v>
          </cell>
          <cell r="D39" t="str">
            <v>PIEPER</v>
          </cell>
          <cell r="E39" t="str">
            <v>GER</v>
          </cell>
          <cell r="F39">
            <v>725.01</v>
          </cell>
        </row>
        <row r="40">
          <cell r="A40" t="str">
            <v>Vytautas SVIDERSKIS</v>
          </cell>
          <cell r="B40" t="str">
            <v>39.</v>
          </cell>
          <cell r="C40" t="str">
            <v>Vytautas</v>
          </cell>
          <cell r="D40" t="str">
            <v>SVIDERSKIS</v>
          </cell>
          <cell r="E40" t="str">
            <v>LTU</v>
          </cell>
          <cell r="F40">
            <v>723.71</v>
          </cell>
        </row>
        <row r="41">
          <cell r="A41" t="str">
            <v>Witold FILUS</v>
          </cell>
          <cell r="B41" t="str">
            <v>40.</v>
          </cell>
          <cell r="C41" t="str">
            <v>Witold</v>
          </cell>
          <cell r="D41" t="str">
            <v>FILUS</v>
          </cell>
          <cell r="E41" t="str">
            <v>POL</v>
          </cell>
          <cell r="F41">
            <v>721</v>
          </cell>
        </row>
        <row r="42">
          <cell r="A42" t="str">
            <v>Adolf KOHL</v>
          </cell>
          <cell r="B42" t="str">
            <v>41.</v>
          </cell>
          <cell r="C42" t="str">
            <v>Adolf</v>
          </cell>
          <cell r="D42" t="str">
            <v>KOHL</v>
          </cell>
          <cell r="E42" t="str">
            <v>GER</v>
          </cell>
          <cell r="F42">
            <v>718.85</v>
          </cell>
        </row>
        <row r="43">
          <cell r="A43" t="str">
            <v>Masahiko FUJITA</v>
          </cell>
          <cell r="B43" t="str">
            <v>42.</v>
          </cell>
          <cell r="C43" t="str">
            <v>Masahiko</v>
          </cell>
          <cell r="D43" t="str">
            <v>FUJITA</v>
          </cell>
          <cell r="E43" t="str">
            <v>JPN</v>
          </cell>
          <cell r="F43">
            <v>714.89</v>
          </cell>
        </row>
        <row r="44">
          <cell r="A44" t="str">
            <v>Avi Slavko SORN</v>
          </cell>
          <cell r="B44" t="str">
            <v>43.</v>
          </cell>
          <cell r="C44" t="str">
            <v>Avi Slavko</v>
          </cell>
          <cell r="D44" t="str">
            <v>SORN</v>
          </cell>
          <cell r="E44" t="str">
            <v>SLO</v>
          </cell>
          <cell r="F44">
            <v>712.95</v>
          </cell>
        </row>
        <row r="45">
          <cell r="A45" t="str">
            <v>Peter OLSSON</v>
          </cell>
          <cell r="B45" t="str">
            <v>44.</v>
          </cell>
          <cell r="C45" t="str">
            <v>Peter</v>
          </cell>
          <cell r="D45" t="str">
            <v>OLSSON</v>
          </cell>
          <cell r="E45" t="str">
            <v>SWE</v>
          </cell>
          <cell r="F45">
            <v>709.78</v>
          </cell>
        </row>
        <row r="46">
          <cell r="A46" t="str">
            <v>Hiroki MIYATA</v>
          </cell>
          <cell r="B46" t="str">
            <v>45.</v>
          </cell>
          <cell r="C46" t="str">
            <v>Hiroki</v>
          </cell>
          <cell r="D46" t="str">
            <v>MIYATA</v>
          </cell>
          <cell r="E46" t="str">
            <v>JPN</v>
          </cell>
          <cell r="F46">
            <v>705.79</v>
          </cell>
        </row>
        <row r="47">
          <cell r="A47" t="str">
            <v>Paul GIBBS</v>
          </cell>
          <cell r="B47" t="str">
            <v>46.</v>
          </cell>
          <cell r="C47" t="str">
            <v>Paul</v>
          </cell>
          <cell r="D47" t="str">
            <v>GIBBS</v>
          </cell>
          <cell r="E47" t="str">
            <v>AUS</v>
          </cell>
          <cell r="F47">
            <v>704.4</v>
          </cell>
        </row>
        <row r="48">
          <cell r="A48" t="str">
            <v>Ricardo ARACIL</v>
          </cell>
          <cell r="B48" t="str">
            <v>47.</v>
          </cell>
          <cell r="C48" t="str">
            <v>Ricardo</v>
          </cell>
          <cell r="D48" t="str">
            <v>ARACIL</v>
          </cell>
          <cell r="E48" t="str">
            <v>ESP</v>
          </cell>
          <cell r="F48">
            <v>701.56</v>
          </cell>
        </row>
        <row r="49">
          <cell r="A49" t="str">
            <v>Lindsay (Ms) MUIR</v>
          </cell>
          <cell r="B49" t="str">
            <v>48.</v>
          </cell>
          <cell r="C49" t="str">
            <v>Lindsay (Ms)</v>
          </cell>
          <cell r="D49" t="str">
            <v>MUIR</v>
          </cell>
          <cell r="E49" t="str">
            <v>GBR</v>
          </cell>
          <cell r="F49">
            <v>698.66</v>
          </cell>
        </row>
        <row r="50">
          <cell r="A50" t="str">
            <v>Rubens KALOUSDIAN</v>
          </cell>
          <cell r="B50" t="str">
            <v>49.</v>
          </cell>
          <cell r="C50" t="str">
            <v>Rubens</v>
          </cell>
          <cell r="D50" t="str">
            <v>KALOUSDIAN</v>
          </cell>
          <cell r="E50" t="str">
            <v>BRA</v>
          </cell>
          <cell r="F50">
            <v>696.42</v>
          </cell>
        </row>
        <row r="51">
          <cell r="A51" t="str">
            <v>Rhett HEARTSILL</v>
          </cell>
          <cell r="B51" t="str">
            <v>50.</v>
          </cell>
          <cell r="C51" t="str">
            <v>Rhett</v>
          </cell>
          <cell r="D51" t="str">
            <v>HEARTSILL</v>
          </cell>
          <cell r="E51" t="str">
            <v>USA</v>
          </cell>
          <cell r="F51">
            <v>695.41</v>
          </cell>
        </row>
        <row r="52">
          <cell r="A52" t="str">
            <v>Michel BOURBIER</v>
          </cell>
          <cell r="B52" t="str">
            <v>51.</v>
          </cell>
          <cell r="C52" t="str">
            <v>Michel</v>
          </cell>
          <cell r="D52" t="str">
            <v>BOURBIER</v>
          </cell>
          <cell r="E52" t="str">
            <v>FRA</v>
          </cell>
          <cell r="F52">
            <v>685.47</v>
          </cell>
        </row>
        <row r="53">
          <cell r="A53" t="str">
            <v>David HOCHREUTENER</v>
          </cell>
          <cell r="B53" t="str">
            <v>52.</v>
          </cell>
          <cell r="C53" t="str">
            <v>David</v>
          </cell>
          <cell r="D53" t="str">
            <v>HOCHREUTENER</v>
          </cell>
          <cell r="E53" t="str">
            <v>SUI</v>
          </cell>
          <cell r="F53">
            <v>679.68</v>
          </cell>
        </row>
        <row r="54">
          <cell r="A54" t="str">
            <v>Richard PARRY</v>
          </cell>
          <cell r="B54" t="str">
            <v>53.</v>
          </cell>
          <cell r="C54" t="str">
            <v>Richard</v>
          </cell>
          <cell r="D54" t="str">
            <v>PARRY</v>
          </cell>
          <cell r="E54" t="str">
            <v>GBR</v>
          </cell>
          <cell r="F54">
            <v>667.46</v>
          </cell>
        </row>
        <row r="55">
          <cell r="A55" t="str">
            <v>Carles LLADO</v>
          </cell>
          <cell r="B55" t="str">
            <v>54.</v>
          </cell>
          <cell r="C55" t="str">
            <v>Carles</v>
          </cell>
          <cell r="D55" t="str">
            <v>LLADO</v>
          </cell>
          <cell r="E55" t="str">
            <v>ESP</v>
          </cell>
          <cell r="F55">
            <v>664.03</v>
          </cell>
        </row>
        <row r="56">
          <cell r="A56" t="str">
            <v>Bogdan PRAWICKI</v>
          </cell>
          <cell r="B56" t="str">
            <v>55.</v>
          </cell>
          <cell r="C56" t="str">
            <v>Bogdan</v>
          </cell>
          <cell r="D56" t="str">
            <v>PRAWICKI</v>
          </cell>
          <cell r="E56" t="str">
            <v>POL</v>
          </cell>
          <cell r="F56">
            <v>661.35</v>
          </cell>
        </row>
        <row r="57">
          <cell r="A57" t="str">
            <v>Lars EKSTEDT</v>
          </cell>
          <cell r="B57" t="str">
            <v>56.</v>
          </cell>
          <cell r="C57" t="str">
            <v>Lars</v>
          </cell>
          <cell r="D57" t="str">
            <v>EKSTEDT</v>
          </cell>
          <cell r="E57" t="str">
            <v>SWE</v>
          </cell>
          <cell r="F57">
            <v>660.21</v>
          </cell>
        </row>
        <row r="58">
          <cell r="A58" t="str">
            <v>Ivan AYALA</v>
          </cell>
          <cell r="B58" t="str">
            <v>57.</v>
          </cell>
          <cell r="C58" t="str">
            <v>Ivan</v>
          </cell>
          <cell r="D58" t="str">
            <v>AYALA</v>
          </cell>
          <cell r="E58" t="str">
            <v>ESP</v>
          </cell>
          <cell r="F58">
            <v>645.54999999999995</v>
          </cell>
        </row>
        <row r="59">
          <cell r="A59" t="str">
            <v>Marcos SILVA</v>
          </cell>
          <cell r="B59" t="str">
            <v>58.</v>
          </cell>
          <cell r="C59" t="str">
            <v>Marcos</v>
          </cell>
          <cell r="D59" t="str">
            <v>SILVA</v>
          </cell>
          <cell r="E59" t="str">
            <v>BRA</v>
          </cell>
          <cell r="F59">
            <v>640.94000000000005</v>
          </cell>
        </row>
        <row r="60">
          <cell r="A60" t="str">
            <v>Helmut POTTLER</v>
          </cell>
          <cell r="B60" t="str">
            <v>59.</v>
          </cell>
          <cell r="C60" t="str">
            <v>Helmut</v>
          </cell>
          <cell r="D60" t="str">
            <v>POTTLER</v>
          </cell>
          <cell r="E60" t="str">
            <v>AUT</v>
          </cell>
          <cell r="F60">
            <v>636.71</v>
          </cell>
        </row>
        <row r="61">
          <cell r="A61" t="str">
            <v>David LINEK</v>
          </cell>
          <cell r="B61" t="str">
            <v>60.</v>
          </cell>
          <cell r="C61" t="str">
            <v>David</v>
          </cell>
          <cell r="D61" t="str">
            <v>LINEK</v>
          </cell>
          <cell r="E61" t="str">
            <v>CZE</v>
          </cell>
          <cell r="F61">
            <v>633.62</v>
          </cell>
        </row>
        <row r="62">
          <cell r="A62" t="str">
            <v>Mamoru ENDO</v>
          </cell>
          <cell r="B62" t="str">
            <v>61.</v>
          </cell>
          <cell r="C62" t="str">
            <v>Mamoru</v>
          </cell>
          <cell r="D62" t="str">
            <v>ENDO</v>
          </cell>
          <cell r="E62" t="str">
            <v>JPN</v>
          </cell>
          <cell r="F62">
            <v>626.54999999999995</v>
          </cell>
        </row>
        <row r="63">
          <cell r="A63" t="str">
            <v>Marcus STRAUF</v>
          </cell>
          <cell r="B63" t="str">
            <v>62.</v>
          </cell>
          <cell r="C63" t="str">
            <v>Marcus</v>
          </cell>
          <cell r="D63" t="str">
            <v>STRAUF</v>
          </cell>
          <cell r="E63" t="str">
            <v>GER</v>
          </cell>
          <cell r="F63">
            <v>621.86</v>
          </cell>
        </row>
        <row r="64">
          <cell r="A64" t="str">
            <v>Andrew BAIRD</v>
          </cell>
          <cell r="B64" t="str">
            <v>63.</v>
          </cell>
          <cell r="C64" t="str">
            <v>Andrew</v>
          </cell>
          <cell r="D64" t="str">
            <v>BAIRD</v>
          </cell>
          <cell r="E64" t="str">
            <v>USA</v>
          </cell>
          <cell r="F64">
            <v>614.79</v>
          </cell>
        </row>
        <row r="65">
          <cell r="A65" t="str">
            <v>Martin WULFF</v>
          </cell>
          <cell r="B65" t="str">
            <v>64.</v>
          </cell>
          <cell r="C65" t="str">
            <v>Martin</v>
          </cell>
          <cell r="D65" t="str">
            <v>WULFF</v>
          </cell>
          <cell r="E65" t="str">
            <v>GER</v>
          </cell>
          <cell r="F65">
            <v>608.86</v>
          </cell>
        </row>
        <row r="66">
          <cell r="A66" t="str">
            <v>Andreas SIMONER</v>
          </cell>
          <cell r="B66" t="str">
            <v>65.</v>
          </cell>
          <cell r="C66" t="str">
            <v>Andreas</v>
          </cell>
          <cell r="D66" t="str">
            <v>SIMONER</v>
          </cell>
          <cell r="E66" t="str">
            <v>AUT</v>
          </cell>
          <cell r="F66">
            <v>602.79999999999995</v>
          </cell>
        </row>
        <row r="67">
          <cell r="A67" t="str">
            <v>Edwin MICHELL</v>
          </cell>
          <cell r="B67" t="str">
            <v>66.</v>
          </cell>
          <cell r="C67" t="str">
            <v>Edwin</v>
          </cell>
          <cell r="D67" t="str">
            <v>MICHELL</v>
          </cell>
          <cell r="E67" t="str">
            <v>AUS</v>
          </cell>
          <cell r="F67">
            <v>599.79999999999995</v>
          </cell>
        </row>
        <row r="68">
          <cell r="A68" t="str">
            <v>Xiang LIU</v>
          </cell>
          <cell r="B68" t="str">
            <v>67.</v>
          </cell>
          <cell r="C68" t="str">
            <v>Xiang</v>
          </cell>
          <cell r="D68" t="str">
            <v>LIU</v>
          </cell>
          <cell r="E68" t="str">
            <v>CHN</v>
          </cell>
          <cell r="F68">
            <v>599.38</v>
          </cell>
        </row>
        <row r="69">
          <cell r="A69" t="str">
            <v>Denis VOLODYN</v>
          </cell>
          <cell r="B69" t="str">
            <v>68.</v>
          </cell>
          <cell r="C69" t="str">
            <v>Denis</v>
          </cell>
          <cell r="D69" t="str">
            <v>VOLODYN</v>
          </cell>
          <cell r="E69" t="str">
            <v>UKR</v>
          </cell>
          <cell r="F69">
            <v>593.64</v>
          </cell>
        </row>
        <row r="70">
          <cell r="A70" t="str">
            <v>Rokas KOSTIUSKEVICIUS</v>
          </cell>
          <cell r="B70" t="str">
            <v>69.</v>
          </cell>
          <cell r="C70" t="str">
            <v>Rokas</v>
          </cell>
          <cell r="D70" t="str">
            <v>KOSTIUSKEVICIUS</v>
          </cell>
          <cell r="E70" t="str">
            <v>LTU</v>
          </cell>
          <cell r="F70">
            <v>592.12</v>
          </cell>
        </row>
        <row r="71">
          <cell r="A71" t="str">
            <v>Nico BETZEN</v>
          </cell>
          <cell r="B71" t="str">
            <v>70.</v>
          </cell>
          <cell r="C71" t="str">
            <v>Nico</v>
          </cell>
          <cell r="D71" t="str">
            <v>BETZEN</v>
          </cell>
          <cell r="E71" t="str">
            <v>LUX</v>
          </cell>
          <cell r="F71">
            <v>591.44000000000005</v>
          </cell>
        </row>
        <row r="72">
          <cell r="A72" t="str">
            <v>Sean KAVANAGH</v>
          </cell>
          <cell r="B72" t="str">
            <v>71.</v>
          </cell>
          <cell r="C72" t="str">
            <v>Sean</v>
          </cell>
          <cell r="D72" t="str">
            <v>KAVANAGH</v>
          </cell>
          <cell r="E72" t="str">
            <v>AUS</v>
          </cell>
          <cell r="F72">
            <v>584.91999999999996</v>
          </cell>
        </row>
        <row r="73">
          <cell r="A73" t="str">
            <v>Johannes KOOISTRA</v>
          </cell>
          <cell r="B73" t="str">
            <v>72.</v>
          </cell>
          <cell r="C73" t="str">
            <v>Johannes</v>
          </cell>
          <cell r="D73" t="str">
            <v>KOOISTRA</v>
          </cell>
          <cell r="E73" t="str">
            <v>NED</v>
          </cell>
          <cell r="F73">
            <v>584.25</v>
          </cell>
        </row>
        <row r="74">
          <cell r="A74" t="str">
            <v>Crispin WILLIAMS</v>
          </cell>
          <cell r="B74" t="str">
            <v>73.</v>
          </cell>
          <cell r="C74" t="str">
            <v>Crispin</v>
          </cell>
          <cell r="D74" t="str">
            <v>WILLIAMS</v>
          </cell>
          <cell r="E74" t="str">
            <v>GBR</v>
          </cell>
          <cell r="F74">
            <v>583.77</v>
          </cell>
        </row>
        <row r="75">
          <cell r="A75" t="str">
            <v>Yoshihiro MASUMOTO</v>
          </cell>
          <cell r="B75" t="str">
            <v>74.</v>
          </cell>
          <cell r="C75" t="str">
            <v>Yoshihiro</v>
          </cell>
          <cell r="D75" t="str">
            <v>MASUMOTO</v>
          </cell>
          <cell r="E75" t="str">
            <v>JPN</v>
          </cell>
          <cell r="F75">
            <v>579.41999999999996</v>
          </cell>
        </row>
        <row r="76">
          <cell r="A76" t="str">
            <v>Sandor TOROK</v>
          </cell>
          <cell r="B76" t="str">
            <v>75.</v>
          </cell>
          <cell r="C76" t="str">
            <v>Sandor</v>
          </cell>
          <cell r="D76" t="str">
            <v>TOROK</v>
          </cell>
          <cell r="E76" t="str">
            <v>HUN</v>
          </cell>
          <cell r="F76">
            <v>569.17999999999995</v>
          </cell>
        </row>
        <row r="77">
          <cell r="A77" t="str">
            <v>Ivan MENYAYLO</v>
          </cell>
          <cell r="B77" t="str">
            <v>76.</v>
          </cell>
          <cell r="C77" t="str">
            <v>Ivan</v>
          </cell>
          <cell r="D77" t="str">
            <v>MENYAYLO</v>
          </cell>
          <cell r="E77" t="str">
            <v>RUS</v>
          </cell>
          <cell r="F77">
            <v>559.04</v>
          </cell>
        </row>
        <row r="78">
          <cell r="A78" t="str">
            <v>Zbigniew JAGODZIK</v>
          </cell>
          <cell r="B78" t="str">
            <v>77.</v>
          </cell>
          <cell r="C78" t="str">
            <v>Zbigniew</v>
          </cell>
          <cell r="D78" t="str">
            <v>JAGODZIK</v>
          </cell>
          <cell r="E78" t="str">
            <v>POL</v>
          </cell>
          <cell r="F78">
            <v>558.19000000000005</v>
          </cell>
        </row>
        <row r="79">
          <cell r="A79" t="str">
            <v>David STRASMANN</v>
          </cell>
          <cell r="B79" t="str">
            <v>78.</v>
          </cell>
          <cell r="C79" t="str">
            <v>David</v>
          </cell>
          <cell r="D79" t="str">
            <v>STRASMANN</v>
          </cell>
          <cell r="E79" t="str">
            <v>GER</v>
          </cell>
          <cell r="F79">
            <v>551.73</v>
          </cell>
        </row>
        <row r="80">
          <cell r="A80" t="str">
            <v>Martin VITRY</v>
          </cell>
          <cell r="B80" t="str">
            <v>79.</v>
          </cell>
          <cell r="C80" t="str">
            <v>Martin</v>
          </cell>
          <cell r="D80" t="str">
            <v>VITRY</v>
          </cell>
          <cell r="E80" t="str">
            <v>FRA</v>
          </cell>
          <cell r="F80">
            <v>549.48</v>
          </cell>
        </row>
        <row r="81">
          <cell r="A81" t="str">
            <v>Steven JONES</v>
          </cell>
          <cell r="B81" t="str">
            <v>80.</v>
          </cell>
          <cell r="C81" t="str">
            <v>Steven</v>
          </cell>
          <cell r="D81" t="str">
            <v>JONES</v>
          </cell>
          <cell r="E81" t="str">
            <v>USA</v>
          </cell>
          <cell r="F81">
            <v>549.44000000000005</v>
          </cell>
        </row>
        <row r="82">
          <cell r="A82" t="str">
            <v>William BAKER</v>
          </cell>
          <cell r="B82" t="str">
            <v>81.</v>
          </cell>
          <cell r="C82" t="str">
            <v>William</v>
          </cell>
          <cell r="D82" t="str">
            <v>BAKER</v>
          </cell>
          <cell r="E82" t="str">
            <v>USA</v>
          </cell>
          <cell r="F82">
            <v>548.77</v>
          </cell>
        </row>
        <row r="83">
          <cell r="A83" t="str">
            <v>Rupert STANLEY</v>
          </cell>
          <cell r="B83" t="str">
            <v>82.</v>
          </cell>
          <cell r="C83" t="str">
            <v>Rupert</v>
          </cell>
          <cell r="D83" t="str">
            <v>STANLEY</v>
          </cell>
          <cell r="E83" t="str">
            <v>GBR</v>
          </cell>
          <cell r="F83">
            <v>546.35</v>
          </cell>
        </row>
        <row r="84">
          <cell r="A84" t="str">
            <v>Yoshikazu UEDA</v>
          </cell>
          <cell r="B84" t="str">
            <v>83.</v>
          </cell>
          <cell r="C84" t="str">
            <v>Yoshikazu</v>
          </cell>
          <cell r="D84" t="str">
            <v>UEDA</v>
          </cell>
          <cell r="E84" t="str">
            <v>JPN</v>
          </cell>
          <cell r="F84">
            <v>543.41</v>
          </cell>
        </row>
        <row r="85">
          <cell r="A85" t="str">
            <v>Daniel KUSTERNIGG</v>
          </cell>
          <cell r="B85" t="str">
            <v>84.</v>
          </cell>
          <cell r="C85" t="str">
            <v>Daniel</v>
          </cell>
          <cell r="D85" t="str">
            <v>KUSTERNIGG</v>
          </cell>
          <cell r="E85" t="str">
            <v>AUT</v>
          </cell>
          <cell r="F85">
            <v>543.07000000000005</v>
          </cell>
        </row>
        <row r="86">
          <cell r="A86" t="str">
            <v>Vladislav KLIMENKO</v>
          </cell>
          <cell r="B86" t="str">
            <v>85.</v>
          </cell>
          <cell r="C86" t="str">
            <v>Vladislav</v>
          </cell>
          <cell r="D86" t="str">
            <v>KLIMENKO</v>
          </cell>
          <cell r="E86" t="str">
            <v>UKR</v>
          </cell>
          <cell r="F86">
            <v>541.82000000000005</v>
          </cell>
        </row>
        <row r="87">
          <cell r="A87" t="str">
            <v>Georges KLOMP</v>
          </cell>
          <cell r="B87" t="str">
            <v>86.</v>
          </cell>
          <cell r="C87" t="str">
            <v>Georges</v>
          </cell>
          <cell r="D87" t="str">
            <v>KLOMP</v>
          </cell>
          <cell r="E87" t="str">
            <v>LUX</v>
          </cell>
          <cell r="F87">
            <v>541.42999999999995</v>
          </cell>
        </row>
        <row r="88">
          <cell r="A88" t="str">
            <v>Arkadiusz IWANSKI</v>
          </cell>
          <cell r="B88" t="str">
            <v>87.</v>
          </cell>
          <cell r="C88" t="str">
            <v>Arkadiusz</v>
          </cell>
          <cell r="D88" t="str">
            <v>IWANSKI</v>
          </cell>
          <cell r="E88" t="str">
            <v>POL</v>
          </cell>
          <cell r="F88">
            <v>539.83000000000004</v>
          </cell>
        </row>
        <row r="89">
          <cell r="A89" t="str">
            <v>Marc BLASER</v>
          </cell>
          <cell r="B89" t="str">
            <v>88.</v>
          </cell>
          <cell r="C89" t="str">
            <v>Marc</v>
          </cell>
          <cell r="D89" t="str">
            <v>BLASER</v>
          </cell>
          <cell r="E89" t="str">
            <v>SUI</v>
          </cell>
          <cell r="F89">
            <v>534.55999999999995</v>
          </cell>
        </row>
        <row r="90">
          <cell r="A90" t="str">
            <v>Fabio PASSOS</v>
          </cell>
          <cell r="B90" t="str">
            <v>89.</v>
          </cell>
          <cell r="C90" t="str">
            <v>Fabio</v>
          </cell>
          <cell r="D90" t="str">
            <v>PASSOS</v>
          </cell>
          <cell r="E90" t="str">
            <v>BRA</v>
          </cell>
          <cell r="F90">
            <v>533.41</v>
          </cell>
        </row>
        <row r="91">
          <cell r="A91" t="str">
            <v>Martin WEGNER</v>
          </cell>
          <cell r="B91" t="str">
            <v>90.</v>
          </cell>
          <cell r="C91" t="str">
            <v>Martin</v>
          </cell>
          <cell r="D91" t="str">
            <v>WEGNER</v>
          </cell>
          <cell r="E91" t="str">
            <v>GER</v>
          </cell>
          <cell r="F91">
            <v>532.91999999999996</v>
          </cell>
        </row>
        <row r="92">
          <cell r="A92" t="str">
            <v>Radko PETROVIC</v>
          </cell>
          <cell r="B92" t="str">
            <v>91.</v>
          </cell>
          <cell r="C92" t="str">
            <v>Radko</v>
          </cell>
          <cell r="D92" t="str">
            <v>PETROVIC</v>
          </cell>
          <cell r="E92" t="str">
            <v>SLO</v>
          </cell>
          <cell r="F92">
            <v>528.46</v>
          </cell>
        </row>
        <row r="93">
          <cell r="A93" t="str">
            <v>Yoshimi KODAMA</v>
          </cell>
          <cell r="B93" t="str">
            <v>92.</v>
          </cell>
          <cell r="C93" t="str">
            <v>Yoshimi</v>
          </cell>
          <cell r="D93" t="str">
            <v>KODAMA</v>
          </cell>
          <cell r="E93" t="str">
            <v>JPN</v>
          </cell>
          <cell r="F93">
            <v>526.55999999999995</v>
          </cell>
        </row>
        <row r="94">
          <cell r="A94" t="str">
            <v>Vytautas JUNEVICIUS</v>
          </cell>
          <cell r="B94" t="str">
            <v>93.</v>
          </cell>
          <cell r="C94" t="str">
            <v>Vytautas</v>
          </cell>
          <cell r="D94" t="str">
            <v>JUNEVICIUS</v>
          </cell>
          <cell r="E94" t="str">
            <v>LTU</v>
          </cell>
          <cell r="F94">
            <v>525.09</v>
          </cell>
        </row>
        <row r="95">
          <cell r="A95" t="str">
            <v>Philip MUNDT</v>
          </cell>
          <cell r="B95" t="str">
            <v>94.</v>
          </cell>
          <cell r="C95" t="str">
            <v>Philip</v>
          </cell>
          <cell r="D95" t="str">
            <v>MUNDT</v>
          </cell>
          <cell r="E95" t="str">
            <v>DEN</v>
          </cell>
          <cell r="F95">
            <v>524.29</v>
          </cell>
        </row>
        <row r="96">
          <cell r="A96" t="str">
            <v>Jordi ARACIL</v>
          </cell>
          <cell r="B96" t="str">
            <v>95.</v>
          </cell>
          <cell r="C96" t="str">
            <v>Jordi</v>
          </cell>
          <cell r="D96" t="str">
            <v>ARACIL</v>
          </cell>
          <cell r="E96" t="str">
            <v>ESP</v>
          </cell>
          <cell r="F96">
            <v>524.28</v>
          </cell>
        </row>
        <row r="97">
          <cell r="A97" t="str">
            <v>Shawn MACKINGA</v>
          </cell>
          <cell r="B97" t="str">
            <v>96.</v>
          </cell>
          <cell r="C97" t="str">
            <v>Shawn</v>
          </cell>
          <cell r="D97" t="str">
            <v>MACKINGA</v>
          </cell>
          <cell r="E97" t="str">
            <v>SUI</v>
          </cell>
          <cell r="F97">
            <v>522.24</v>
          </cell>
        </row>
        <row r="98">
          <cell r="A98" t="str">
            <v>Josef SCHERZER</v>
          </cell>
          <cell r="B98" t="str">
            <v>97.</v>
          </cell>
          <cell r="C98" t="str">
            <v>Josef</v>
          </cell>
          <cell r="D98" t="str">
            <v>SCHERZER</v>
          </cell>
          <cell r="E98" t="str">
            <v>AUT</v>
          </cell>
          <cell r="F98">
            <v>520.32000000000005</v>
          </cell>
        </row>
        <row r="99">
          <cell r="A99" t="str">
            <v>Andrew ROBERTSON</v>
          </cell>
          <cell r="B99" t="str">
            <v>98.</v>
          </cell>
          <cell r="C99" t="str">
            <v>Andrew</v>
          </cell>
          <cell r="D99" t="str">
            <v>ROBERTSON</v>
          </cell>
          <cell r="E99" t="str">
            <v>AUS</v>
          </cell>
          <cell r="F99">
            <v>516.45000000000005</v>
          </cell>
        </row>
        <row r="100">
          <cell r="A100" t="str">
            <v>Blai CARBONELL</v>
          </cell>
          <cell r="B100" t="str">
            <v>99.</v>
          </cell>
          <cell r="C100" t="str">
            <v>Blai</v>
          </cell>
          <cell r="D100" t="str">
            <v>CARBONELL</v>
          </cell>
          <cell r="E100" t="str">
            <v>ESP</v>
          </cell>
          <cell r="F100">
            <v>515.94000000000005</v>
          </cell>
        </row>
        <row r="101">
          <cell r="A101" t="str">
            <v>Owen KEOWN</v>
          </cell>
          <cell r="B101" t="str">
            <v>100.</v>
          </cell>
          <cell r="C101" t="str">
            <v>Owen</v>
          </cell>
          <cell r="D101" t="str">
            <v>KEOWN</v>
          </cell>
          <cell r="E101" t="str">
            <v>USA</v>
          </cell>
          <cell r="F101">
            <v>508.78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atchmefly.net/profile/pilot.php?pid=F7D56710-1C28-F0E7-2E03-C367E86F6B5B" TargetMode="External"/><Relationship Id="rId21" Type="http://schemas.openxmlformats.org/officeDocument/2006/relationships/hyperlink" Target="https://watchmefly.net/profile/pilot.php?pid=ED723E0A-13EE-9A24-54C2-C7593E7BBC8F" TargetMode="External"/><Relationship Id="rId42" Type="http://schemas.openxmlformats.org/officeDocument/2006/relationships/hyperlink" Target="https://watchmefly.net/profile/pilot.php?pid=D0375AF3-370E-B83A-F265-C3B95DE5ECF9" TargetMode="External"/><Relationship Id="rId47" Type="http://schemas.openxmlformats.org/officeDocument/2006/relationships/hyperlink" Target="https://watchmefly.net/profile/pilot.php?pid=23E010CF-E77B-923C-F0CB-7CA22832A1E7" TargetMode="External"/><Relationship Id="rId63" Type="http://schemas.openxmlformats.org/officeDocument/2006/relationships/hyperlink" Target="https://watchmefly.net/profile/pilot.php?pid=5FBCC6D6-467C-9A35-C856-0CC8686BEB06" TargetMode="External"/><Relationship Id="rId68" Type="http://schemas.openxmlformats.org/officeDocument/2006/relationships/hyperlink" Target="https://watchmefly.net/profile/pilot.php?pid=E560EEBC-5EDE-0A6B-9A16-FF0D163A9DA0" TargetMode="External"/><Relationship Id="rId84" Type="http://schemas.openxmlformats.org/officeDocument/2006/relationships/hyperlink" Target="https://watchmefly.net/profile/pilot.php?pid=836AEBC0-B604-8E6C-A76D-CB961D0F2E18" TargetMode="External"/><Relationship Id="rId89" Type="http://schemas.openxmlformats.org/officeDocument/2006/relationships/hyperlink" Target="https://watchmefly.net/profile/pilot.php?pid=5438137F-579D-10E9-1208-D448F3468F2F" TargetMode="External"/><Relationship Id="rId16" Type="http://schemas.openxmlformats.org/officeDocument/2006/relationships/hyperlink" Target="https://watchmefly.net/profile/pilot.php?pid=D867B129-8020-B077-31F4-B90F63222B88" TargetMode="External"/><Relationship Id="rId11" Type="http://schemas.openxmlformats.org/officeDocument/2006/relationships/hyperlink" Target="https://watchmefly.net/profile/pilot.php?pid=3631C954-8E1D-64AD-72AD-91C11EF26A13" TargetMode="External"/><Relationship Id="rId32" Type="http://schemas.openxmlformats.org/officeDocument/2006/relationships/hyperlink" Target="https://watchmefly.net/profile/pilot.php?pid=6DABE739-7C07-B467-5A82-4190503ED0BD" TargetMode="External"/><Relationship Id="rId37" Type="http://schemas.openxmlformats.org/officeDocument/2006/relationships/hyperlink" Target="https://watchmefly.net/profile/pilot.php?pid=0CAE4EAD-CDAE-3E70-3487-5A8000FD2D90" TargetMode="External"/><Relationship Id="rId53" Type="http://schemas.openxmlformats.org/officeDocument/2006/relationships/hyperlink" Target="https://watchmefly.net/profile/pilot.php?pid=EF0E4837-CD5B-36F4-733E-B1EF41A6885C" TargetMode="External"/><Relationship Id="rId58" Type="http://schemas.openxmlformats.org/officeDocument/2006/relationships/hyperlink" Target="https://watchmefly.net/profile/pilot.php?pid=F4334806-D7BF-477F-124B-02EFDE7427EF" TargetMode="External"/><Relationship Id="rId74" Type="http://schemas.openxmlformats.org/officeDocument/2006/relationships/hyperlink" Target="https://watchmefly.net/profile/pilot.php?pid=C3566C1D-C20A-0CB3-98CB-10E775B9854D" TargetMode="External"/><Relationship Id="rId79" Type="http://schemas.openxmlformats.org/officeDocument/2006/relationships/hyperlink" Target="https://watchmefly.net/profile/pilot.php?pid=D11293E3-93CE-4B4A-977B-F84D6A6C1398" TargetMode="External"/><Relationship Id="rId102" Type="http://schemas.openxmlformats.org/officeDocument/2006/relationships/printerSettings" Target="../printerSettings/printerSettings4.bin"/><Relationship Id="rId5" Type="http://schemas.openxmlformats.org/officeDocument/2006/relationships/hyperlink" Target="https://watchmefly.net/profile/pilot.php?pid=E7D1E470-3E11-12C4-F2B9-753F091ADBE2" TargetMode="External"/><Relationship Id="rId90" Type="http://schemas.openxmlformats.org/officeDocument/2006/relationships/hyperlink" Target="https://watchmefly.net/profile/pilot.php?pid=BF6AE66E-B298-5862-F748-080C0EC09B66" TargetMode="External"/><Relationship Id="rId95" Type="http://schemas.openxmlformats.org/officeDocument/2006/relationships/hyperlink" Target="https://watchmefly.net/profile/pilot.php?pid=6E68CF32-5AE2-EDF7-30C0-5A5041768E9F" TargetMode="External"/><Relationship Id="rId22" Type="http://schemas.openxmlformats.org/officeDocument/2006/relationships/hyperlink" Target="https://watchmefly.net/profile/pilot.php?pid=213867AA-E132-C958-2C04-043AC27B67E7" TargetMode="External"/><Relationship Id="rId27" Type="http://schemas.openxmlformats.org/officeDocument/2006/relationships/hyperlink" Target="https://watchmefly.net/profile/pilot.php?pid=09BA901A-133C-2DE3-9944-977FD557127B" TargetMode="External"/><Relationship Id="rId43" Type="http://schemas.openxmlformats.org/officeDocument/2006/relationships/hyperlink" Target="https://watchmefly.net/profile/pilot.php?pid=7292AFD2-F43A-92EC-F25E-EE0111D87414" TargetMode="External"/><Relationship Id="rId48" Type="http://schemas.openxmlformats.org/officeDocument/2006/relationships/hyperlink" Target="https://watchmefly.net/profile/pilot.php?pid=2DC36709-9D1A-3ED2-61E4-36227E4B3884" TargetMode="External"/><Relationship Id="rId64" Type="http://schemas.openxmlformats.org/officeDocument/2006/relationships/hyperlink" Target="https://watchmefly.net/profile/pilot.php?pid=B25192C8-8126-1FAA-24BA-8E436E00C0EE" TargetMode="External"/><Relationship Id="rId69" Type="http://schemas.openxmlformats.org/officeDocument/2006/relationships/hyperlink" Target="https://watchmefly.net/profile/pilot.php?pid=21DF57C7-85E0-73DE-0BE0-3F698AEB8F36" TargetMode="External"/><Relationship Id="rId80" Type="http://schemas.openxmlformats.org/officeDocument/2006/relationships/hyperlink" Target="https://watchmefly.net/profile/pilot.php?pid=765153C4-42D3-9E30-BC67-ED60967A09F4" TargetMode="External"/><Relationship Id="rId85" Type="http://schemas.openxmlformats.org/officeDocument/2006/relationships/hyperlink" Target="https://watchmefly.net/profile/pilot.php?pid=56B2512D-FB4B-E5EC-AC2F-17AA416CE5F6" TargetMode="External"/><Relationship Id="rId12" Type="http://schemas.openxmlformats.org/officeDocument/2006/relationships/hyperlink" Target="https://watchmefly.net/profile/pilot.php?pid=8C9DBEAB-BC63-5757-30BC-7357702CE450" TargetMode="External"/><Relationship Id="rId17" Type="http://schemas.openxmlformats.org/officeDocument/2006/relationships/hyperlink" Target="https://watchmefly.net/profile/pilot.php?pid=535566F9-54D8-17AC-D929-54AFF03D4544" TargetMode="External"/><Relationship Id="rId25" Type="http://schemas.openxmlformats.org/officeDocument/2006/relationships/hyperlink" Target="https://watchmefly.net/profile/pilot.php?pid=C36CB66F-DB5C-236B-3C58-ECB5B2ED76BE" TargetMode="External"/><Relationship Id="rId33" Type="http://schemas.openxmlformats.org/officeDocument/2006/relationships/hyperlink" Target="https://watchmefly.net/profile/pilot.php?pid=0BB3C0A6-3DB1-F3D4-89D8-A539E7CE4E29" TargetMode="External"/><Relationship Id="rId38" Type="http://schemas.openxmlformats.org/officeDocument/2006/relationships/hyperlink" Target="https://watchmefly.net/profile/pilot.php?pid=59AB9440-7BD5-6C00-1D37-1763DFE7C7D4" TargetMode="External"/><Relationship Id="rId46" Type="http://schemas.openxmlformats.org/officeDocument/2006/relationships/hyperlink" Target="https://watchmefly.net/profile/pilot.php?pid=0B1314FF-1BB8-1865-590F-E0A45426CC2A" TargetMode="External"/><Relationship Id="rId59" Type="http://schemas.openxmlformats.org/officeDocument/2006/relationships/hyperlink" Target="https://watchmefly.net/profile/pilot.php?pid=25747953-E32A-546F-99A4-28B4DD5D1EE0" TargetMode="External"/><Relationship Id="rId67" Type="http://schemas.openxmlformats.org/officeDocument/2006/relationships/hyperlink" Target="https://watchmefly.net/profile/pilot.php?pid=89601D8F-044C-7CB2-B005-291F9D11DCB7" TargetMode="External"/><Relationship Id="rId103" Type="http://schemas.openxmlformats.org/officeDocument/2006/relationships/drawing" Target="../drawings/drawing1.xml"/><Relationship Id="rId20" Type="http://schemas.openxmlformats.org/officeDocument/2006/relationships/hyperlink" Target="https://watchmefly.net/profile/pilot.php?pid=1CC6CB15-0A55-EE23-D478-FA611377E772" TargetMode="External"/><Relationship Id="rId41" Type="http://schemas.openxmlformats.org/officeDocument/2006/relationships/hyperlink" Target="https://watchmefly.net/profile/pilot.php?pid=D454E8A2-1C54-63E6-1464-21B77C8DD22D" TargetMode="External"/><Relationship Id="rId54" Type="http://schemas.openxmlformats.org/officeDocument/2006/relationships/hyperlink" Target="https://watchmefly.net/profile/pilot.php?pid=5EC5A026-7922-4C71-F292-AE0A5599C7AE" TargetMode="External"/><Relationship Id="rId62" Type="http://schemas.openxmlformats.org/officeDocument/2006/relationships/hyperlink" Target="https://watchmefly.net/profile/pilot.php?pid=1B65E4F9-0C0E-976D-0E63-E644DAB23E14" TargetMode="External"/><Relationship Id="rId70" Type="http://schemas.openxmlformats.org/officeDocument/2006/relationships/hyperlink" Target="https://watchmefly.net/profile/pilot.php?pid=C4B54282-CC12-47F2-7CC5-FEA459EF8530" TargetMode="External"/><Relationship Id="rId75" Type="http://schemas.openxmlformats.org/officeDocument/2006/relationships/hyperlink" Target="https://watchmefly.net/profile/pilot.php?pid=19B4263C-E73F-D3A4-6C9E-C4A40492699C" TargetMode="External"/><Relationship Id="rId83" Type="http://schemas.openxmlformats.org/officeDocument/2006/relationships/hyperlink" Target="https://watchmefly.net/profile/pilot.php?pid=66EAF03D-68E1-FB74-93BA-65C1797838EF" TargetMode="External"/><Relationship Id="rId88" Type="http://schemas.openxmlformats.org/officeDocument/2006/relationships/hyperlink" Target="https://watchmefly.net/profile/pilot.php?pid=B9723A55-9651-A866-D4E4-6ECDDBD545AB" TargetMode="External"/><Relationship Id="rId91" Type="http://schemas.openxmlformats.org/officeDocument/2006/relationships/hyperlink" Target="https://watchmefly.net/profile/pilot.php?pid=15104F64-2F2D-36B9-4CE1-14C2FE740918" TargetMode="External"/><Relationship Id="rId96" Type="http://schemas.openxmlformats.org/officeDocument/2006/relationships/hyperlink" Target="https://watchmefly.net/profile/pilot.php?pid=25F2FBEA-5CA2-DF0E-AE74-B66B58EE0B92" TargetMode="External"/><Relationship Id="rId1" Type="http://schemas.openxmlformats.org/officeDocument/2006/relationships/hyperlink" Target="https://watchmefly.net/profile/pilot.php?pid=A68368FA-F011-877B-2C09-100F3E706787" TargetMode="External"/><Relationship Id="rId6" Type="http://schemas.openxmlformats.org/officeDocument/2006/relationships/hyperlink" Target="https://watchmefly.net/profile/pilot.php?pid=22793BD2-2C00-174E-9322-DF771CD751BC" TargetMode="External"/><Relationship Id="rId15" Type="http://schemas.openxmlformats.org/officeDocument/2006/relationships/hyperlink" Target="https://watchmefly.net/profile/pilot.php?pid=ED0A3173-E25D-8486-E6C7-1341FA55095D" TargetMode="External"/><Relationship Id="rId23" Type="http://schemas.openxmlformats.org/officeDocument/2006/relationships/hyperlink" Target="https://watchmefly.net/profile/pilot.php?pid=7946361B-7B24-502C-AB16-43C5D6F96F36" TargetMode="External"/><Relationship Id="rId28" Type="http://schemas.openxmlformats.org/officeDocument/2006/relationships/hyperlink" Target="https://watchmefly.net/profile/pilot.php?pid=E3E50B19-D68C-EA1A-A568-E9748B52DC13" TargetMode="External"/><Relationship Id="rId36" Type="http://schemas.openxmlformats.org/officeDocument/2006/relationships/hyperlink" Target="https://watchmefly.net/profile/pilot.php?pid=AB5C464B-6E8F-4620-75CB-A6D30A3E9250" TargetMode="External"/><Relationship Id="rId49" Type="http://schemas.openxmlformats.org/officeDocument/2006/relationships/hyperlink" Target="https://watchmefly.net/profile/pilot.php?pid=BBA3AD36-E181-70A0-BDEB-C9649DD9949C" TargetMode="External"/><Relationship Id="rId57" Type="http://schemas.openxmlformats.org/officeDocument/2006/relationships/hyperlink" Target="https://watchmefly.net/profile/pilot.php?pid=69544818-8BF8-3C9E-A3E6-83F5683836CD" TargetMode="External"/><Relationship Id="rId10" Type="http://schemas.openxmlformats.org/officeDocument/2006/relationships/hyperlink" Target="https://watchmefly.net/profile/pilot.php?pid=BA91562D-CFD1-510B-4B22-6193FFEDF49D" TargetMode="External"/><Relationship Id="rId31" Type="http://schemas.openxmlformats.org/officeDocument/2006/relationships/hyperlink" Target="https://watchmefly.net/profile/pilot.php?pid=5F340D19-A474-3E5D-BDED-2BE158370FC0" TargetMode="External"/><Relationship Id="rId44" Type="http://schemas.openxmlformats.org/officeDocument/2006/relationships/hyperlink" Target="https://watchmefly.net/profile/pilot.php?pid=B07F404C-E88A-FE7F-0674-F6DF46E0BBEB" TargetMode="External"/><Relationship Id="rId52" Type="http://schemas.openxmlformats.org/officeDocument/2006/relationships/hyperlink" Target="https://watchmefly.net/profile/pilot.php?pid=28C77697-50E0-39FD-2E6B-FF8E9D280A15" TargetMode="External"/><Relationship Id="rId60" Type="http://schemas.openxmlformats.org/officeDocument/2006/relationships/hyperlink" Target="https://watchmefly.net/profile/pilot.php?pid=FBA31670-D9FD-747F-A18B-3FCDDF1CB971" TargetMode="External"/><Relationship Id="rId65" Type="http://schemas.openxmlformats.org/officeDocument/2006/relationships/hyperlink" Target="https://watchmefly.net/profile/pilot.php?pid=5F27CAFA-DF7F-AF4D-3949-71A4F7C96C31" TargetMode="External"/><Relationship Id="rId73" Type="http://schemas.openxmlformats.org/officeDocument/2006/relationships/hyperlink" Target="https://watchmefly.net/profile/pilot.php?pid=AD8BCC61-AB26-20B8-4DA4-FA4B8987ACB2" TargetMode="External"/><Relationship Id="rId78" Type="http://schemas.openxmlformats.org/officeDocument/2006/relationships/hyperlink" Target="https://watchmefly.net/profile/pilot.php?pid=AFF3401B-9EEE-BCD1-F536-8ED8CDBBF9F6" TargetMode="External"/><Relationship Id="rId81" Type="http://schemas.openxmlformats.org/officeDocument/2006/relationships/hyperlink" Target="https://watchmefly.net/profile/pilot.php?pid=53BC870A-4C28-11CD-0595-7A18C0B66E5F" TargetMode="External"/><Relationship Id="rId86" Type="http://schemas.openxmlformats.org/officeDocument/2006/relationships/hyperlink" Target="https://watchmefly.net/profile/pilot.php?pid=8C2906F6-6E11-C7F5-7E47-84F0F5B6809C" TargetMode="External"/><Relationship Id="rId94" Type="http://schemas.openxmlformats.org/officeDocument/2006/relationships/hyperlink" Target="https://watchmefly.net/profile/pilot.php?pid=BFE68BD9-B49F-53C9-7D6A-FD21488E1C10" TargetMode="External"/><Relationship Id="rId99" Type="http://schemas.openxmlformats.org/officeDocument/2006/relationships/hyperlink" Target="https://watchmefly.net/profile/pilot.php?pid=CEE15BC3-7420-1538-AC1F-E3F799899545" TargetMode="External"/><Relationship Id="rId101" Type="http://schemas.openxmlformats.org/officeDocument/2006/relationships/hyperlink" Target="https://watchmefly.net/profile/pilot.php?pid=7D1DE73F-BF44-ED25-4DD6-D01057306EBF" TargetMode="External"/><Relationship Id="rId4" Type="http://schemas.openxmlformats.org/officeDocument/2006/relationships/hyperlink" Target="https://watchmefly.net/profile/pilot.php?pid=03B735A8-39CB-DAB7-F4FE-A0B16C2655DB" TargetMode="External"/><Relationship Id="rId9" Type="http://schemas.openxmlformats.org/officeDocument/2006/relationships/hyperlink" Target="https://watchmefly.net/profile/pilot.php?pid=CE1013FA-2615-D0C5-A4A9-C2A38FFBBAD8" TargetMode="External"/><Relationship Id="rId13" Type="http://schemas.openxmlformats.org/officeDocument/2006/relationships/hyperlink" Target="https://watchmefly.net/profile/pilot.php?pid=5DDD1076-D863-A7B9-7D61-65D080C48B28" TargetMode="External"/><Relationship Id="rId18" Type="http://schemas.openxmlformats.org/officeDocument/2006/relationships/hyperlink" Target="https://watchmefly.net/profile/pilot.php?pid=1CDF3259-95A2-7E34-2CD6-F6E947EE4ADE" TargetMode="External"/><Relationship Id="rId39" Type="http://schemas.openxmlformats.org/officeDocument/2006/relationships/hyperlink" Target="https://watchmefly.net/profile/pilot.php?pid=9C6E3F8F-0275-E25C-0300-4BEE9FB96D05" TargetMode="External"/><Relationship Id="rId34" Type="http://schemas.openxmlformats.org/officeDocument/2006/relationships/hyperlink" Target="https://watchmefly.net/profile/pilot.php?pid=6B466ACB-0C01-6331-D1D4-13F1C2B6CED5" TargetMode="External"/><Relationship Id="rId50" Type="http://schemas.openxmlformats.org/officeDocument/2006/relationships/hyperlink" Target="https://watchmefly.net/profile/pilot.php?pid=85F91A50-28FB-50C3-5A96-DCDCB0EC1C07" TargetMode="External"/><Relationship Id="rId55" Type="http://schemas.openxmlformats.org/officeDocument/2006/relationships/hyperlink" Target="https://watchmefly.net/profile/pilot.php?pid=F77FA4CC-5BE3-2801-5F82-ED78A66E7513" TargetMode="External"/><Relationship Id="rId76" Type="http://schemas.openxmlformats.org/officeDocument/2006/relationships/hyperlink" Target="https://watchmefly.net/profile/pilot.php?pid=EECC2F0D-FB2F-ECF5-0FDE-D77C93BD03BD" TargetMode="External"/><Relationship Id="rId97" Type="http://schemas.openxmlformats.org/officeDocument/2006/relationships/hyperlink" Target="https://watchmefly.net/profile/pilot.php?pid=7D1DE73F-BF44-ED25-4DD6-D01057306EBF" TargetMode="External"/><Relationship Id="rId104" Type="http://schemas.openxmlformats.org/officeDocument/2006/relationships/vmlDrawing" Target="../drawings/vmlDrawing2.vml"/><Relationship Id="rId7" Type="http://schemas.openxmlformats.org/officeDocument/2006/relationships/hyperlink" Target="https://watchmefly.net/profile/pilot.php?pid=711306E4-CC9A-6089-9FFF-284C8D0208BA" TargetMode="External"/><Relationship Id="rId71" Type="http://schemas.openxmlformats.org/officeDocument/2006/relationships/hyperlink" Target="https://watchmefly.net/profile/pilot.php?pid=95201FD2-F433-7EAB-A3A7-562CFFF8CA01" TargetMode="External"/><Relationship Id="rId92" Type="http://schemas.openxmlformats.org/officeDocument/2006/relationships/hyperlink" Target="https://watchmefly.net/profile/pilot.php?pid=3E80F4A0-83E1-F375-D9F5-0217E709CC0D" TargetMode="External"/><Relationship Id="rId2" Type="http://schemas.openxmlformats.org/officeDocument/2006/relationships/hyperlink" Target="https://watchmefly.net/profile/pilot.php?pid=9856A0B1-100E-5EAC-8730-5E3E13FD0664" TargetMode="External"/><Relationship Id="rId29" Type="http://schemas.openxmlformats.org/officeDocument/2006/relationships/hyperlink" Target="https://watchmefly.net/profile/pilot.php?pid=9B6C435D-E48C-DDAB-A35A-B7990AE28152" TargetMode="External"/><Relationship Id="rId24" Type="http://schemas.openxmlformats.org/officeDocument/2006/relationships/hyperlink" Target="https://watchmefly.net/profile/pilot.php?pid=0C3EDA82-F7DC-E891-C33D-77A46643059C" TargetMode="External"/><Relationship Id="rId40" Type="http://schemas.openxmlformats.org/officeDocument/2006/relationships/hyperlink" Target="https://watchmefly.net/profile/pilot.php?pid=5927A0F8-2121-B617-F7B3-8040801C5224" TargetMode="External"/><Relationship Id="rId45" Type="http://schemas.openxmlformats.org/officeDocument/2006/relationships/hyperlink" Target="https://watchmefly.net/profile/pilot.php?pid=9487679A-3A18-50A4-7D54-117AF2402127" TargetMode="External"/><Relationship Id="rId66" Type="http://schemas.openxmlformats.org/officeDocument/2006/relationships/hyperlink" Target="https://watchmefly.net/profile/pilot.php?pid=8839AA0E-CB49-2B52-D691-D29D08222009" TargetMode="External"/><Relationship Id="rId87" Type="http://schemas.openxmlformats.org/officeDocument/2006/relationships/hyperlink" Target="https://watchmefly.net/profile/pilot.php?pid=4CBF1312-5D9D-84A3-0765-CC06F8325B9A" TargetMode="External"/><Relationship Id="rId61" Type="http://schemas.openxmlformats.org/officeDocument/2006/relationships/hyperlink" Target="https://watchmefly.net/profile/pilot.php?pid=5B5A2BEE-E5E4-B84C-258A-DEE345283925" TargetMode="External"/><Relationship Id="rId82" Type="http://schemas.openxmlformats.org/officeDocument/2006/relationships/hyperlink" Target="https://watchmefly.net/profile/pilot.php?pid=DDE88C07-CAD6-AC94-D5E2-2AB34EC0F98E" TargetMode="External"/><Relationship Id="rId19" Type="http://schemas.openxmlformats.org/officeDocument/2006/relationships/hyperlink" Target="https://watchmefly.net/profile/pilot.php?pid=48E6B634-9938-61AB-50EF-5E7129DE66D0" TargetMode="External"/><Relationship Id="rId14" Type="http://schemas.openxmlformats.org/officeDocument/2006/relationships/hyperlink" Target="https://watchmefly.net/profile/pilot.php?pid=0E35FD62-98E7-80F5-4453-799C420875C5" TargetMode="External"/><Relationship Id="rId30" Type="http://schemas.openxmlformats.org/officeDocument/2006/relationships/hyperlink" Target="https://watchmefly.net/profile/pilot.php?pid=E5E21020-7EAB-0B3E-4224-29FC2B4487BD" TargetMode="External"/><Relationship Id="rId35" Type="http://schemas.openxmlformats.org/officeDocument/2006/relationships/hyperlink" Target="https://watchmefly.net/profile/pilot.php?pid=D67625A1-965B-767D-D478-8C7019328C22" TargetMode="External"/><Relationship Id="rId56" Type="http://schemas.openxmlformats.org/officeDocument/2006/relationships/hyperlink" Target="https://watchmefly.net/profile/pilot.php?pid=2230B9A3-F2CE-4BFF-8BDC-CC7AE230EDE2" TargetMode="External"/><Relationship Id="rId77" Type="http://schemas.openxmlformats.org/officeDocument/2006/relationships/hyperlink" Target="https://watchmefly.net/profile/pilot.php?pid=69335FA5-43E6-9652-71D7-DCBE8338E06A" TargetMode="External"/><Relationship Id="rId100" Type="http://schemas.openxmlformats.org/officeDocument/2006/relationships/hyperlink" Target="https://watchmefly.net/profile/pilot.php?pid=1FAF3FD6-EE3E-4D87-AA2E-DC26B330ABAA" TargetMode="External"/><Relationship Id="rId8" Type="http://schemas.openxmlformats.org/officeDocument/2006/relationships/hyperlink" Target="https://watchmefly.net/profile/pilot.php?pid=0A4BF440-A8A5-2CEA-FE0C-43AD99FC0606" TargetMode="External"/><Relationship Id="rId51" Type="http://schemas.openxmlformats.org/officeDocument/2006/relationships/hyperlink" Target="https://watchmefly.net/profile/pilot.php?pid=ED29A26C-837A-AD83-BBBA-11A6E06F7EB5" TargetMode="External"/><Relationship Id="rId72" Type="http://schemas.openxmlformats.org/officeDocument/2006/relationships/hyperlink" Target="https://watchmefly.net/profile/pilot.php?pid=0755EC99-ED29-2435-8F85-EB17215D9C13" TargetMode="External"/><Relationship Id="rId93" Type="http://schemas.openxmlformats.org/officeDocument/2006/relationships/hyperlink" Target="https://watchmefly.net/profile/pilot.php?pid=B527A907-7F51-2479-A5BC-88CB010BFBC4" TargetMode="External"/><Relationship Id="rId98" Type="http://schemas.openxmlformats.org/officeDocument/2006/relationships/hyperlink" Target="https://watchmefly.net/profile/pilot.php?pid=8095B718-9B11-7EA4-0030-61358609F768" TargetMode="External"/><Relationship Id="rId3" Type="http://schemas.openxmlformats.org/officeDocument/2006/relationships/hyperlink" Target="https://watchmefly.net/profile/pilot.php?pid=1715B6CB-77A9-12C8-9928-E8CE421F356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atchmefly.net/profile/pilot.php?pid=DDE88C07-CAD6-AC94-D5E2-2AB34EC0F98E&amp;v=tta&amp;e=czech2022" TargetMode="External"/><Relationship Id="rId13" Type="http://schemas.openxmlformats.org/officeDocument/2006/relationships/hyperlink" Target="https://watchmefly.net/profile/pilot.php?pid=0BB3C0A6-3DB1-F3D4-89D8-A539E7CE4E29&amp;v=tta&amp;e=czech2022" TargetMode="External"/><Relationship Id="rId18" Type="http://schemas.openxmlformats.org/officeDocument/2006/relationships/hyperlink" Target="https://watchmefly.net/profile/pilot.php?pid=A9BBDECC-2384-EBFC-52A5-E0DAF075CD21&amp;v=tta&amp;e=czech2022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watchmefly.net/profile/pilot.php?pid=9C6E3F8F-0275-E25C-0300-4BEE9FB96D05&amp;v=tta&amp;e=czech2022" TargetMode="External"/><Relationship Id="rId21" Type="http://schemas.openxmlformats.org/officeDocument/2006/relationships/hyperlink" Target="https://watchmefly.net/profile/pilot.php?pid=AD1D2474-C9D7-38B1-55E5-2B424FD6583D&amp;v=tta&amp;e=czech2022" TargetMode="External"/><Relationship Id="rId7" Type="http://schemas.openxmlformats.org/officeDocument/2006/relationships/hyperlink" Target="https://watchmefly.net/profile/pilot.php?pid=5FBCC6D6-467C-9A35-C856-0CC8686BEB06&amp;v=tta&amp;e=czech2022" TargetMode="External"/><Relationship Id="rId12" Type="http://schemas.openxmlformats.org/officeDocument/2006/relationships/hyperlink" Target="https://watchmefly.net/profile/pilot.php?pid=6C2FE543-A7EC-FB2C-3E7F-6579479B8E15&amp;v=tta&amp;e=czech2022" TargetMode="External"/><Relationship Id="rId17" Type="http://schemas.openxmlformats.org/officeDocument/2006/relationships/hyperlink" Target="https://watchmefly.net/profile/pilot.php?pid=5964ED37-A663-0A88-E5D7-6C476CD9C898&amp;v=tta&amp;e=czech2022" TargetMode="External"/><Relationship Id="rId25" Type="http://schemas.openxmlformats.org/officeDocument/2006/relationships/hyperlink" Target="https://watchmefly.net/profile/pilot.php?pid=DD390726-60D2-BB69-F2EA-4F9FEA751DFA&amp;v=tta&amp;e=czech2022" TargetMode="External"/><Relationship Id="rId2" Type="http://schemas.openxmlformats.org/officeDocument/2006/relationships/hyperlink" Target="https://watchmefly.net/profile/pilot.php?pid=1CC6CB15-0A55-EE23-D478-FA611377E772&amp;v=tta&amp;e=czech2022" TargetMode="External"/><Relationship Id="rId16" Type="http://schemas.openxmlformats.org/officeDocument/2006/relationships/hyperlink" Target="https://watchmefly.net/profile/pilot.php?pid=E85F1112-4549-175E-0C89-2B50D38EC672&amp;v=tta&amp;e=czech2022" TargetMode="External"/><Relationship Id="rId20" Type="http://schemas.openxmlformats.org/officeDocument/2006/relationships/hyperlink" Target="https://watchmefly.net/profile/pilot.php?pid=4542143D-6023-8E94-760C-151C1D2A5DFE&amp;v=tta&amp;e=czech2022" TargetMode="External"/><Relationship Id="rId1" Type="http://schemas.openxmlformats.org/officeDocument/2006/relationships/hyperlink" Target="https://watchmefly.net/profile/pilot.php?pid=7946361B-7B24-502C-AB16-43C5D6F96F36&amp;v=tta&amp;e=czech2022" TargetMode="External"/><Relationship Id="rId6" Type="http://schemas.openxmlformats.org/officeDocument/2006/relationships/hyperlink" Target="https://watchmefly.net/profile/pilot.php?pid=15104F64-2F2D-36B9-4CE1-14C2FE740918&amp;v=tta&amp;e=czech2022" TargetMode="External"/><Relationship Id="rId11" Type="http://schemas.openxmlformats.org/officeDocument/2006/relationships/hyperlink" Target="https://watchmefly.net/profile/pilot.php?pid=86DFBF39-D841-4866-5203-40D3B02E8653&amp;v=tta&amp;e=czech2022" TargetMode="External"/><Relationship Id="rId24" Type="http://schemas.openxmlformats.org/officeDocument/2006/relationships/hyperlink" Target="https://watchmefly.net/profile/pilot.php?pid=9B69E918-D6E0-895D-D425-599140939C7E&amp;v=tta&amp;e=czech2022" TargetMode="External"/><Relationship Id="rId5" Type="http://schemas.openxmlformats.org/officeDocument/2006/relationships/hyperlink" Target="https://watchmefly.net/profile/pilot.php?pid=3631C954-8E1D-64AD-72AD-91C11EF26A13&amp;v=tta&amp;e=czech2022" TargetMode="External"/><Relationship Id="rId15" Type="http://schemas.openxmlformats.org/officeDocument/2006/relationships/hyperlink" Target="https://watchmefly.net/profile/pilot.php?pid=BFE68BD9-B49F-53C9-7D6A-FD21488E1C10&amp;v=tta&amp;e=czech2022" TargetMode="External"/><Relationship Id="rId23" Type="http://schemas.openxmlformats.org/officeDocument/2006/relationships/hyperlink" Target="https://watchmefly.net/profile/pilot.php?pid=2D0F2230-3E79-6F44-6130-F591E2B74588&amp;v=tta&amp;e=czech2022" TargetMode="External"/><Relationship Id="rId10" Type="http://schemas.openxmlformats.org/officeDocument/2006/relationships/hyperlink" Target="https://watchmefly.net/profile/pilot.php?pid=3E563195-41CC-F4AD-C89E-AFEDB360DD52&amp;v=tta&amp;e=czech2022" TargetMode="External"/><Relationship Id="rId19" Type="http://schemas.openxmlformats.org/officeDocument/2006/relationships/hyperlink" Target="https://watchmefly.net/profile/pilot.php?pid=F8BA5212-CC0E-D4FF-B4AA-0834C9B8D7E4&amp;v=tta&amp;e=czech2022" TargetMode="External"/><Relationship Id="rId4" Type="http://schemas.openxmlformats.org/officeDocument/2006/relationships/hyperlink" Target="https://watchmefly.net/profile/pilot.php?pid=9682FB71-B608-9230-0DE0-EBC1761D20D0&amp;v=tta&amp;e=czech2022" TargetMode="External"/><Relationship Id="rId9" Type="http://schemas.openxmlformats.org/officeDocument/2006/relationships/hyperlink" Target="https://watchmefly.net/profile/pilot.php?pid=9487679A-3A18-50A4-7D54-117AF2402127&amp;v=tta&amp;e=czech2022" TargetMode="External"/><Relationship Id="rId14" Type="http://schemas.openxmlformats.org/officeDocument/2006/relationships/hyperlink" Target="https://watchmefly.net/profile/pilot.php?pid=CC9B6FC6-CC56-67C5-3EAE-4ABB97201579&amp;v=tta&amp;e=czech2022" TargetMode="External"/><Relationship Id="rId22" Type="http://schemas.openxmlformats.org/officeDocument/2006/relationships/hyperlink" Target="https://watchmefly.net/profile/pilot.php?pid=7CEF8128-7E0B-B3CF-F0DB-1F48FBA347A2&amp;v=tta&amp;e=czech2022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atchmefly.net/profile/pilot.php?pid=69544818-8BF8-3C9E-A3E6-83F5683836CD&amp;v=tta&amp;e=worlds2022" TargetMode="External"/><Relationship Id="rId21" Type="http://schemas.openxmlformats.org/officeDocument/2006/relationships/hyperlink" Target="https://watchmefly.net/profile/pilot.php?pid=F7D56710-1C28-F0E7-2E03-C367E86F6B5B&amp;v=tta&amp;e=worlds2022" TargetMode="External"/><Relationship Id="rId42" Type="http://schemas.openxmlformats.org/officeDocument/2006/relationships/hyperlink" Target="https://watchmefly.net/profile/pilot.php?pid=9B6C435D-E48C-DDAB-A35A-B7990AE28152&amp;v=tta&amp;e=worlds2022" TargetMode="External"/><Relationship Id="rId47" Type="http://schemas.openxmlformats.org/officeDocument/2006/relationships/hyperlink" Target="https://watchmefly.net/profile/pilot.php?pid=B07F404C-E88A-FE7F-0674-F6DF46E0BBEB&amp;v=tta&amp;e=worlds2022" TargetMode="External"/><Relationship Id="rId63" Type="http://schemas.openxmlformats.org/officeDocument/2006/relationships/hyperlink" Target="https://watchmefly.net/profile/pilot.php?pid=7D1DE73F-BF44-ED25-4DD6-D01057306EBF&amp;v=tta&amp;e=worlds2022" TargetMode="External"/><Relationship Id="rId68" Type="http://schemas.openxmlformats.org/officeDocument/2006/relationships/hyperlink" Target="https://watchmefly.net/profile/pilot.php?pid=E3FA563B-A231-EA5C-297C-C0CA4F29171E&amp;v=tta&amp;e=worlds2022" TargetMode="External"/><Relationship Id="rId84" Type="http://schemas.openxmlformats.org/officeDocument/2006/relationships/hyperlink" Target="https://watchmefly.net/profile/pilot.php?pid=98C18B41-ABF1-766F-49DD-6CF175370D9E&amp;v=tta&amp;e=worlds2022" TargetMode="External"/><Relationship Id="rId89" Type="http://schemas.openxmlformats.org/officeDocument/2006/relationships/hyperlink" Target="https://watchmefly.net/profile/pilot.php?pid=ACCF5C2E-643A-9367-EDFC-58ECB1A7BF8E&amp;v=tta&amp;e=worlds2022" TargetMode="External"/><Relationship Id="rId16" Type="http://schemas.openxmlformats.org/officeDocument/2006/relationships/hyperlink" Target="https://watchmefly.net/profile/pilot.php?pid=0A4BF440-A8A5-2CEA-FE0C-43AD99FC0606&amp;v=tta&amp;e=worlds2022" TargetMode="External"/><Relationship Id="rId11" Type="http://schemas.openxmlformats.org/officeDocument/2006/relationships/hyperlink" Target="https://watchmefly.net/profile/pilot.php?pid=3631C954-8E1D-64AD-72AD-91C11EF26A13&amp;v=tta&amp;e=worlds2022" TargetMode="External"/><Relationship Id="rId32" Type="http://schemas.openxmlformats.org/officeDocument/2006/relationships/hyperlink" Target="https://watchmefly.net/profile/pilot.php?pid=5FBCC6D6-467C-9A35-C856-0CC8686BEB06&amp;v=tta&amp;e=worlds2022" TargetMode="External"/><Relationship Id="rId37" Type="http://schemas.openxmlformats.org/officeDocument/2006/relationships/hyperlink" Target="https://watchmefly.net/profile/pilot.php?pid=5F27CAFA-DF7F-AF4D-3949-71A4F7C96C31&amp;v=tta&amp;e=worlds2022" TargetMode="External"/><Relationship Id="rId53" Type="http://schemas.openxmlformats.org/officeDocument/2006/relationships/hyperlink" Target="https://watchmefly.net/profile/pilot.php?pid=765153C4-42D3-9E30-BC67-ED60967A09F4&amp;v=tta&amp;e=worlds2022" TargetMode="External"/><Relationship Id="rId58" Type="http://schemas.openxmlformats.org/officeDocument/2006/relationships/hyperlink" Target="https://watchmefly.net/profile/pilot.php?pid=8C2906F6-6E11-C7F5-7E47-84F0F5B6809C&amp;v=tta&amp;e=worlds2022" TargetMode="External"/><Relationship Id="rId74" Type="http://schemas.openxmlformats.org/officeDocument/2006/relationships/hyperlink" Target="https://watchmefly.net/profile/pilot.php?pid=D454E8A2-1C54-63E6-1464-21B77C8DD22D&amp;v=tta&amp;e=worlds2022" TargetMode="External"/><Relationship Id="rId79" Type="http://schemas.openxmlformats.org/officeDocument/2006/relationships/hyperlink" Target="https://watchmefly.net/profile/pilot.php?pid=E560EEBC-5EDE-0A6B-9A16-FF0D163A9DA0&amp;v=tta&amp;e=worlds2022" TargetMode="External"/><Relationship Id="rId102" Type="http://schemas.openxmlformats.org/officeDocument/2006/relationships/hyperlink" Target="https://watchmefly.net/profile/pilot.php?pid=AE369289-5928-3027-7B00-965C06913421&amp;v=tta&amp;e=worlds2022" TargetMode="External"/><Relationship Id="rId5" Type="http://schemas.openxmlformats.org/officeDocument/2006/relationships/hyperlink" Target="https://watchmefly.net/profile/pilot.php?pid=9856A0B1-100E-5EAC-8730-5E3E13FD0664&amp;v=tta&amp;e=worlds2022" TargetMode="External"/><Relationship Id="rId90" Type="http://schemas.openxmlformats.org/officeDocument/2006/relationships/hyperlink" Target="https://watchmefly.net/profile/pilot.php?pid=9E81343E-8A08-D51A-9A01-F311D030A979&amp;v=tta&amp;e=worlds2022" TargetMode="External"/><Relationship Id="rId95" Type="http://schemas.openxmlformats.org/officeDocument/2006/relationships/hyperlink" Target="https://watchmefly.net/profile/pilot.php?pid=8E313915-C11B-8854-7ED9-90C49402DA0C&amp;v=tta&amp;e=worlds2022" TargetMode="External"/><Relationship Id="rId22" Type="http://schemas.openxmlformats.org/officeDocument/2006/relationships/hyperlink" Target="https://watchmefly.net/profile/pilot.php?pid=6DABE739-7C07-B467-5A82-4190503ED0BD&amp;v=tta&amp;e=worlds2022" TargetMode="External"/><Relationship Id="rId27" Type="http://schemas.openxmlformats.org/officeDocument/2006/relationships/hyperlink" Target="https://watchmefly.net/profile/pilot.php?pid=F4334806-D7BF-477F-124B-02EFDE7427EF&amp;v=tta&amp;e=worlds2022" TargetMode="External"/><Relationship Id="rId43" Type="http://schemas.openxmlformats.org/officeDocument/2006/relationships/hyperlink" Target="https://watchmefly.net/profile/pilot.php?pid=5927A0F8-2121-B617-F7B3-8040801C5224&amp;v=tta&amp;e=worlds2022" TargetMode="External"/><Relationship Id="rId48" Type="http://schemas.openxmlformats.org/officeDocument/2006/relationships/hyperlink" Target="https://watchmefly.net/profile/pilot.php?pid=535566F9-54D8-17AC-D929-54AFF03D4544&amp;v=tta&amp;e=worlds2022" TargetMode="External"/><Relationship Id="rId64" Type="http://schemas.openxmlformats.org/officeDocument/2006/relationships/hyperlink" Target="https://watchmefly.net/profile/pilot.php?pid=E5E21020-7EAB-0B3E-4224-29FC2B4487BD&amp;v=tta&amp;e=worlds2022" TargetMode="External"/><Relationship Id="rId69" Type="http://schemas.openxmlformats.org/officeDocument/2006/relationships/hyperlink" Target="https://watchmefly.net/profile/pilot.php?pid=54F79CDC-F6EB-C826-1120-B3750A03C488&amp;v=tta&amp;e=worlds2022" TargetMode="External"/><Relationship Id="rId80" Type="http://schemas.openxmlformats.org/officeDocument/2006/relationships/hyperlink" Target="https://watchmefly.net/profile/pilot.php?pid=94638D3F-6426-730C-5A46-3A87C823CBE1&amp;v=tta&amp;e=worlds2022" TargetMode="External"/><Relationship Id="rId85" Type="http://schemas.openxmlformats.org/officeDocument/2006/relationships/hyperlink" Target="https://watchmefly.net/profile/pilot.php?pid=89601D8F-044C-7CB2-B005-291F9D11DCB7&amp;v=tta&amp;e=worlds2022" TargetMode="External"/><Relationship Id="rId12" Type="http://schemas.openxmlformats.org/officeDocument/2006/relationships/hyperlink" Target="https://watchmefly.net/profile/pilot.php?pid=9487679A-3A18-50A4-7D54-117AF2402127&amp;v=tta&amp;e=worlds2022" TargetMode="External"/><Relationship Id="rId17" Type="http://schemas.openxmlformats.org/officeDocument/2006/relationships/hyperlink" Target="https://watchmefly.net/profile/pilot.php?pid=CE1013FA-2615-D0C5-A4A9-C2A38FFBBAD8&amp;v=tta&amp;e=worlds2022" TargetMode="External"/><Relationship Id="rId25" Type="http://schemas.openxmlformats.org/officeDocument/2006/relationships/hyperlink" Target="https://watchmefly.net/profile/pilot.php?pid=0E35FD62-98E7-80F5-4453-799C420875C5&amp;v=tta&amp;e=worlds2022" TargetMode="External"/><Relationship Id="rId33" Type="http://schemas.openxmlformats.org/officeDocument/2006/relationships/hyperlink" Target="https://watchmefly.net/profile/pilot.php?pid=09BA901A-133C-2DE3-9944-977FD557127B&amp;v=tta&amp;e=worlds2022" TargetMode="External"/><Relationship Id="rId38" Type="http://schemas.openxmlformats.org/officeDocument/2006/relationships/hyperlink" Target="https://watchmefly.net/profile/pilot.php?pid=7292AFD2-F43A-92EC-F25E-EE0111D87414&amp;v=tta&amp;e=worlds2022" TargetMode="External"/><Relationship Id="rId46" Type="http://schemas.openxmlformats.org/officeDocument/2006/relationships/hyperlink" Target="https://watchmefly.net/profile/pilot.php?pid=0BB3C0A6-3DB1-F3D4-89D8-A539E7CE4E29&amp;v=tta&amp;e=worlds2022" TargetMode="External"/><Relationship Id="rId59" Type="http://schemas.openxmlformats.org/officeDocument/2006/relationships/hyperlink" Target="https://watchmefly.net/profile/pilot.php?pid=15104F64-2F2D-36B9-4CE1-14C2FE740918&amp;v=tta&amp;e=worlds2022" TargetMode="External"/><Relationship Id="rId67" Type="http://schemas.openxmlformats.org/officeDocument/2006/relationships/hyperlink" Target="https://watchmefly.net/profile/pilot.php?pid=1FAF3FD6-EE3E-4D87-AA2E-DC26B330ABAA&amp;v=tta&amp;e=worlds2022" TargetMode="External"/><Relationship Id="rId103" Type="http://schemas.openxmlformats.org/officeDocument/2006/relationships/hyperlink" Target="https://watchmefly.net/profile/pilot.php?pid=3436690D-A3A7-53C8-5684-86907B0299EC&amp;v=tta&amp;e=worlds2022" TargetMode="External"/><Relationship Id="rId20" Type="http://schemas.openxmlformats.org/officeDocument/2006/relationships/hyperlink" Target="https://watchmefly.net/profile/pilot.php?pid=ED723E0A-13EE-9A24-54C2-C7593E7BBC8F&amp;v=tta&amp;e=worlds2022" TargetMode="External"/><Relationship Id="rId41" Type="http://schemas.openxmlformats.org/officeDocument/2006/relationships/hyperlink" Target="https://watchmefly.net/profile/pilot.php?pid=5EC5A026-7922-4C71-F292-AE0A5599C7AE&amp;v=tta&amp;e=worlds2022" TargetMode="External"/><Relationship Id="rId54" Type="http://schemas.openxmlformats.org/officeDocument/2006/relationships/hyperlink" Target="https://watchmefly.net/profile/pilot.php?pid=1B65E4F9-0C0E-976D-0E63-E644DAB23E14&amp;v=tta&amp;e=worlds2022" TargetMode="External"/><Relationship Id="rId62" Type="http://schemas.openxmlformats.org/officeDocument/2006/relationships/hyperlink" Target="https://watchmefly.net/profile/pilot.php?pid=25F2FBEA-5CA2-DF0E-AE74-B66B58EE0B92&amp;v=tta&amp;e=worlds2022" TargetMode="External"/><Relationship Id="rId70" Type="http://schemas.openxmlformats.org/officeDocument/2006/relationships/hyperlink" Target="https://watchmefly.net/profile/pilot.php?pid=8839AA0E-CB49-2B52-D691-D29D08222009&amp;v=tta&amp;e=worlds2022" TargetMode="External"/><Relationship Id="rId75" Type="http://schemas.openxmlformats.org/officeDocument/2006/relationships/hyperlink" Target="https://watchmefly.net/profile/pilot.php?pid=1E7E5A11-6860-33F2-4EF7-D12BCCBB4775&amp;v=tta&amp;e=worlds2022" TargetMode="External"/><Relationship Id="rId83" Type="http://schemas.openxmlformats.org/officeDocument/2006/relationships/hyperlink" Target="https://watchmefly.net/profile/pilot.php?pid=BFE68BD9-B49F-53C9-7D6A-FD21488E1C10&amp;v=tta&amp;e=worlds2022" TargetMode="External"/><Relationship Id="rId88" Type="http://schemas.openxmlformats.org/officeDocument/2006/relationships/hyperlink" Target="https://watchmefly.net/profile/pilot.php?pid=CC1FB424-0EC4-ECAA-61AE-F884BB1E7844&amp;v=tta&amp;e=worlds2022" TargetMode="External"/><Relationship Id="rId91" Type="http://schemas.openxmlformats.org/officeDocument/2006/relationships/hyperlink" Target="https://watchmefly.net/profile/pilot.php?pid=FF8AC718-CB5B-4ABB-E9BA-B11940D919E8&amp;v=tta&amp;e=worlds2022" TargetMode="External"/><Relationship Id="rId96" Type="http://schemas.openxmlformats.org/officeDocument/2006/relationships/hyperlink" Target="https://watchmefly.net/profile/pilot.php?pid=DD390726-60D2-BB69-F2EA-4F9FEA751DFA&amp;v=tta&amp;e=worlds2022" TargetMode="External"/><Relationship Id="rId1" Type="http://schemas.openxmlformats.org/officeDocument/2006/relationships/hyperlink" Target="https://watchmefly.net/profile/pilot.php?pid=A68368FA-F011-877B-2C09-100F3E706787&amp;v=tta&amp;e=worlds2022" TargetMode="External"/><Relationship Id="rId6" Type="http://schemas.openxmlformats.org/officeDocument/2006/relationships/hyperlink" Target="https://watchmefly.net/profile/pilot.php?pid=0C3EDA82-F7DC-E891-C33D-77A46643059C&amp;v=tta&amp;e=worlds2022" TargetMode="External"/><Relationship Id="rId15" Type="http://schemas.openxmlformats.org/officeDocument/2006/relationships/hyperlink" Target="https://watchmefly.net/profile/pilot.php?pid=03B735A8-39CB-DAB7-F4FE-A0B16C2655DB&amp;v=tta&amp;e=worlds2022" TargetMode="External"/><Relationship Id="rId23" Type="http://schemas.openxmlformats.org/officeDocument/2006/relationships/hyperlink" Target="https://watchmefly.net/profile/pilot.php?pid=85F91A50-28FB-50C3-5A96-DCDCB0EC1C07&amp;v=tta&amp;e=worlds2022" TargetMode="External"/><Relationship Id="rId28" Type="http://schemas.openxmlformats.org/officeDocument/2006/relationships/hyperlink" Target="https://watchmefly.net/profile/pilot.php?pid=213867AA-E132-C958-2C04-043AC27B67E7&amp;v=tta&amp;e=worlds2022" TargetMode="External"/><Relationship Id="rId36" Type="http://schemas.openxmlformats.org/officeDocument/2006/relationships/hyperlink" Target="https://watchmefly.net/profile/pilot.php?pid=0CAE4EAD-CDAE-3E70-3487-5A8000FD2D90&amp;v=tta&amp;e=worlds2022" TargetMode="External"/><Relationship Id="rId49" Type="http://schemas.openxmlformats.org/officeDocument/2006/relationships/hyperlink" Target="https://watchmefly.net/profile/pilot.php?pid=48E6B634-9938-61AB-50EF-5E7129DE66D0&amp;v=tta&amp;e=worlds2022" TargetMode="External"/><Relationship Id="rId57" Type="http://schemas.openxmlformats.org/officeDocument/2006/relationships/hyperlink" Target="https://watchmefly.net/profile/pilot.php?pid=2DC36709-9D1A-3ED2-61E4-36227E4B3884&amp;v=tta&amp;e=worlds2022" TargetMode="External"/><Relationship Id="rId10" Type="http://schemas.openxmlformats.org/officeDocument/2006/relationships/hyperlink" Target="https://watchmefly.net/profile/pilot.php?pid=ED0A3173-E25D-8486-E6C7-1341FA55095D&amp;v=tta&amp;e=worlds2022" TargetMode="External"/><Relationship Id="rId31" Type="http://schemas.openxmlformats.org/officeDocument/2006/relationships/hyperlink" Target="https://watchmefly.net/profile/pilot.php?pid=F77FA4CC-5BE3-2801-5F82-ED78A66E7513&amp;v=tta&amp;e=worlds2022" TargetMode="External"/><Relationship Id="rId44" Type="http://schemas.openxmlformats.org/officeDocument/2006/relationships/hyperlink" Target="https://watchmefly.net/profile/pilot.php?pid=66EAF03D-68E1-FB74-93BA-65C1797838EF&amp;v=tta&amp;e=worlds2022" TargetMode="External"/><Relationship Id="rId52" Type="http://schemas.openxmlformats.org/officeDocument/2006/relationships/hyperlink" Target="https://watchmefly.net/profile/pilot.php?pid=9C6E3F8F-0275-E25C-0300-4BEE9FB96D05&amp;v=tta&amp;e=worlds2022" TargetMode="External"/><Relationship Id="rId60" Type="http://schemas.openxmlformats.org/officeDocument/2006/relationships/hyperlink" Target="https://watchmefly.net/profile/pilot.php?pid=3E80F4A0-83E1-F375-D9F5-0217E709CC0D&amp;v=tta&amp;e=worlds2022" TargetMode="External"/><Relationship Id="rId65" Type="http://schemas.openxmlformats.org/officeDocument/2006/relationships/hyperlink" Target="https://watchmefly.net/profile/pilot.php?pid=58BA73D6-DA92-A561-A8A8-6A34D9621C82&amp;v=tta&amp;e=worlds2022" TargetMode="External"/><Relationship Id="rId73" Type="http://schemas.openxmlformats.org/officeDocument/2006/relationships/hyperlink" Target="https://watchmefly.net/profile/pilot.php?pid=923303C9-5285-4672-97BF-A45B429F2F49&amp;v=tta&amp;e=worlds2022" TargetMode="External"/><Relationship Id="rId78" Type="http://schemas.openxmlformats.org/officeDocument/2006/relationships/hyperlink" Target="https://watchmefly.net/profile/pilot.php?pid=8006DB77-66F8-1C38-F70D-7B77721EE9CA&amp;v=tta&amp;e=worlds2022" TargetMode="External"/><Relationship Id="rId81" Type="http://schemas.openxmlformats.org/officeDocument/2006/relationships/hyperlink" Target="https://watchmefly.net/profile/pilot.php?pid=D10B0EAF-0127-80EC-ED0B-3DF624714FEC&amp;v=tta&amp;e=worlds2022" TargetMode="External"/><Relationship Id="rId86" Type="http://schemas.openxmlformats.org/officeDocument/2006/relationships/hyperlink" Target="https://watchmefly.net/profile/pilot.php?pid=72115030-9876-8080-20EE-F1764ADAF0C4&amp;v=tta&amp;e=worlds2022" TargetMode="External"/><Relationship Id="rId94" Type="http://schemas.openxmlformats.org/officeDocument/2006/relationships/hyperlink" Target="https://watchmefly.net/profile/pilot.php?pid=648EF3C5-C46F-2A07-1BD3-C63FA07FCAA5&amp;v=tta&amp;e=worlds2022" TargetMode="External"/><Relationship Id="rId99" Type="http://schemas.openxmlformats.org/officeDocument/2006/relationships/hyperlink" Target="https://watchmefly.net/profile/pilot.php?pid=522D1769-8615-DB24-E6C6-4D251F4D577D&amp;v=tta&amp;e=worlds2022" TargetMode="External"/><Relationship Id="rId101" Type="http://schemas.openxmlformats.org/officeDocument/2006/relationships/hyperlink" Target="https://watchmefly.net/profile/pilot.php?pid=C371DB6B-BB06-9108-133E-52C2CFAA3269&amp;v=tta&amp;e=worlds2022" TargetMode="External"/><Relationship Id="rId4" Type="http://schemas.openxmlformats.org/officeDocument/2006/relationships/hyperlink" Target="https://watchmefly.net/profile/pilot.php?pid=1CC6CB15-0A55-EE23-D478-FA611377E772&amp;v=tta&amp;e=worlds2022" TargetMode="External"/><Relationship Id="rId9" Type="http://schemas.openxmlformats.org/officeDocument/2006/relationships/hyperlink" Target="https://watchmefly.net/profile/pilot.php?pid=1715B6CB-77A9-12C8-9928-E8CE421F356D&amp;v=tta&amp;e=worlds2022" TargetMode="External"/><Relationship Id="rId13" Type="http://schemas.openxmlformats.org/officeDocument/2006/relationships/hyperlink" Target="https://watchmefly.net/profile/pilot.php?pid=711306E4-CC9A-6089-9FFF-284C8D0208BA&amp;v=tta&amp;e=worlds2022" TargetMode="External"/><Relationship Id="rId18" Type="http://schemas.openxmlformats.org/officeDocument/2006/relationships/hyperlink" Target="https://watchmefly.net/profile/pilot.php?pid=23E010CF-E77B-923C-F0CB-7CA22832A1E7&amp;v=tta&amp;e=worlds2022" TargetMode="External"/><Relationship Id="rId39" Type="http://schemas.openxmlformats.org/officeDocument/2006/relationships/hyperlink" Target="https://watchmefly.net/profile/pilot.php?pid=5DDD1076-D863-A7B9-7D61-65D080C48B28&amp;v=tta&amp;e=worlds2022" TargetMode="External"/><Relationship Id="rId34" Type="http://schemas.openxmlformats.org/officeDocument/2006/relationships/hyperlink" Target="https://watchmefly.net/profile/pilot.php?pid=FBA31670-D9FD-747F-A18B-3FCDDF1CB971&amp;v=tta&amp;e=worlds2022" TargetMode="External"/><Relationship Id="rId50" Type="http://schemas.openxmlformats.org/officeDocument/2006/relationships/hyperlink" Target="https://watchmefly.net/profile/pilot.php?pid=AFF3401B-9EEE-BCD1-F536-8ED8CDBBF9F6&amp;v=tta&amp;e=worlds2022" TargetMode="External"/><Relationship Id="rId55" Type="http://schemas.openxmlformats.org/officeDocument/2006/relationships/hyperlink" Target="https://watchmefly.net/profile/pilot.php?pid=DDE88C07-CAD6-AC94-D5E2-2AB34EC0F98E&amp;v=tta&amp;e=worlds2022" TargetMode="External"/><Relationship Id="rId76" Type="http://schemas.openxmlformats.org/officeDocument/2006/relationships/hyperlink" Target="https://watchmefly.net/profile/pilot.php?pid=CEE15BC3-7420-1538-AC1F-E3F799899545&amp;v=tta&amp;e=worlds2022" TargetMode="External"/><Relationship Id="rId97" Type="http://schemas.openxmlformats.org/officeDocument/2006/relationships/hyperlink" Target="https://watchmefly.net/profile/pilot.php?pid=5D659CE0-8879-3CFE-B057-591B6D307AD8&amp;v=tta&amp;e=worlds2022" TargetMode="External"/><Relationship Id="rId104" Type="http://schemas.openxmlformats.org/officeDocument/2006/relationships/drawing" Target="../drawings/drawing3.xml"/><Relationship Id="rId7" Type="http://schemas.openxmlformats.org/officeDocument/2006/relationships/hyperlink" Target="https://watchmefly.net/profile/pilot.php?pid=D0375AF3-370E-B83A-F265-C3B95DE5ECF9&amp;v=tta&amp;e=worlds2022" TargetMode="External"/><Relationship Id="rId71" Type="http://schemas.openxmlformats.org/officeDocument/2006/relationships/hyperlink" Target="https://watchmefly.net/profile/pilot.php?pid=6C2FE543-A7EC-FB2C-3E7F-6579479B8E15&amp;v=tta&amp;e=worlds2022" TargetMode="External"/><Relationship Id="rId92" Type="http://schemas.openxmlformats.org/officeDocument/2006/relationships/hyperlink" Target="https://watchmefly.net/profile/pilot.php?pid=9412BED6-745C-1448-A03C-3A9E22120D12&amp;v=tta&amp;e=worlds2022" TargetMode="External"/><Relationship Id="rId2" Type="http://schemas.openxmlformats.org/officeDocument/2006/relationships/hyperlink" Target="https://watchmefly.net/profile/pilot.php?pid=E7D1E470-3E11-12C4-F2B9-753F091ADBE2&amp;v=tta&amp;e=worlds2022" TargetMode="External"/><Relationship Id="rId29" Type="http://schemas.openxmlformats.org/officeDocument/2006/relationships/hyperlink" Target="https://watchmefly.net/profile/pilot.php?pid=5F340D19-A474-3E5D-BDED-2BE158370FC0&amp;v=tta&amp;e=worlds2022" TargetMode="External"/><Relationship Id="rId24" Type="http://schemas.openxmlformats.org/officeDocument/2006/relationships/hyperlink" Target="https://watchmefly.net/profile/pilot.php?pid=BA91562D-CFD1-510B-4B22-6193FFEDF49D&amp;v=tta&amp;e=worlds2022" TargetMode="External"/><Relationship Id="rId40" Type="http://schemas.openxmlformats.org/officeDocument/2006/relationships/hyperlink" Target="https://watchmefly.net/profile/pilot.php?pid=5B5A2BEE-E5E4-B84C-258A-DEE345283925&amp;v=tta&amp;e=worlds2022" TargetMode="External"/><Relationship Id="rId45" Type="http://schemas.openxmlformats.org/officeDocument/2006/relationships/hyperlink" Target="https://watchmefly.net/profile/pilot.php?pid=C3566C1D-C20A-0CB3-98CB-10E775B9854D&amp;v=tta&amp;e=worlds2022" TargetMode="External"/><Relationship Id="rId66" Type="http://schemas.openxmlformats.org/officeDocument/2006/relationships/hyperlink" Target="https://watchmefly.net/profile/pilot.php?pid=AD8BCC61-AB26-20B8-4DA4-FA4B8987ACB2&amp;v=tta&amp;e=worlds2022" TargetMode="External"/><Relationship Id="rId87" Type="http://schemas.openxmlformats.org/officeDocument/2006/relationships/hyperlink" Target="https://watchmefly.net/profile/pilot.php?pid=95201FD2-F433-7EAB-A3A7-562CFFF8CA01&amp;v=tta&amp;e=worlds2022" TargetMode="External"/><Relationship Id="rId61" Type="http://schemas.openxmlformats.org/officeDocument/2006/relationships/hyperlink" Target="https://watchmefly.net/profile/pilot.php?pid=19B4263C-E73F-D3A4-6C9E-C4A40492699C&amp;v=tta&amp;e=worlds2022" TargetMode="External"/><Relationship Id="rId82" Type="http://schemas.openxmlformats.org/officeDocument/2006/relationships/hyperlink" Target="https://watchmefly.net/profile/pilot.php?pid=A1960C7A-DD06-B602-0A73-9930620FBCCB&amp;v=tta&amp;e=worlds2022" TargetMode="External"/><Relationship Id="rId19" Type="http://schemas.openxmlformats.org/officeDocument/2006/relationships/hyperlink" Target="https://watchmefly.net/profile/pilot.php?pid=AB5C464B-6E8F-4620-75CB-A6D30A3E9250&amp;v=tta&amp;e=worlds2022" TargetMode="External"/><Relationship Id="rId14" Type="http://schemas.openxmlformats.org/officeDocument/2006/relationships/hyperlink" Target="https://watchmefly.net/profile/pilot.php?pid=8C9DBEAB-BC63-5757-30BC-7357702CE450&amp;v=tta&amp;e=worlds2022" TargetMode="External"/><Relationship Id="rId30" Type="http://schemas.openxmlformats.org/officeDocument/2006/relationships/hyperlink" Target="https://watchmefly.net/profile/pilot.php?pid=D867B129-8020-B077-31F4-B90F63222B88&amp;v=tta&amp;e=worlds2022" TargetMode="External"/><Relationship Id="rId35" Type="http://schemas.openxmlformats.org/officeDocument/2006/relationships/hyperlink" Target="https://watchmefly.net/profile/pilot.php?pid=C36CB66F-DB5C-236B-3C58-ECB5B2ED76BE&amp;v=tta&amp;e=worlds2022" TargetMode="External"/><Relationship Id="rId56" Type="http://schemas.openxmlformats.org/officeDocument/2006/relationships/hyperlink" Target="https://watchmefly.net/profile/pilot.php?pid=7946361B-7B24-502C-AB16-43C5D6F96F36&amp;v=tta&amp;e=worlds2022" TargetMode="External"/><Relationship Id="rId77" Type="http://schemas.openxmlformats.org/officeDocument/2006/relationships/hyperlink" Target="https://watchmefly.net/profile/pilot.php?pid=85B6A635-BC30-D4CD-5298-9CB9A83947AE&amp;v=tta&amp;e=worlds2022" TargetMode="External"/><Relationship Id="rId100" Type="http://schemas.openxmlformats.org/officeDocument/2006/relationships/hyperlink" Target="https://watchmefly.net/profile/pilot.php?pid=4D12D6DB-357B-3EE1-9AB4-F72847CD1D71&amp;v=tta&amp;e=worlds2022" TargetMode="External"/><Relationship Id="rId8" Type="http://schemas.openxmlformats.org/officeDocument/2006/relationships/hyperlink" Target="https://watchmefly.net/profile/pilot.php?pid=25747953-E32A-546F-99A4-28B4DD5D1EE0&amp;v=tta&amp;e=worlds2022" TargetMode="External"/><Relationship Id="rId51" Type="http://schemas.openxmlformats.org/officeDocument/2006/relationships/hyperlink" Target="https://watchmefly.net/profile/pilot.php?pid=59AB9440-7BD5-6C00-1D37-1763DFE7C7D4&amp;v=tta&amp;e=worlds2022" TargetMode="External"/><Relationship Id="rId72" Type="http://schemas.openxmlformats.org/officeDocument/2006/relationships/hyperlink" Target="https://watchmefly.net/profile/pilot.php?pid=3E563195-41CC-F4AD-C89E-AFEDB360DD52&amp;v=tta&amp;e=worlds2022" TargetMode="External"/><Relationship Id="rId93" Type="http://schemas.openxmlformats.org/officeDocument/2006/relationships/hyperlink" Target="https://watchmefly.net/profile/pilot.php?pid=D8CA8652-031F-37C8-DAE5-BB31333ADCA1&amp;v=tta&amp;e=worlds2022" TargetMode="External"/><Relationship Id="rId98" Type="http://schemas.openxmlformats.org/officeDocument/2006/relationships/hyperlink" Target="https://watchmefly.net/profile/pilot.php?pid=1A7E5581-8404-9EB4-5DCD-E98293ACF2AF&amp;v=tta&amp;e=worlds2022" TargetMode="External"/><Relationship Id="rId3" Type="http://schemas.openxmlformats.org/officeDocument/2006/relationships/hyperlink" Target="https://watchmefly.net/profile/pilot.php?pid=22793BD2-2C00-174E-9322-DF771CD751BC&amp;v=tta&amp;e=worlds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AA9F-B4CD-4E24-8B48-B6D1BAA82219}">
  <dimension ref="A1:T27"/>
  <sheetViews>
    <sheetView tabSelected="1" zoomScale="160" zoomScaleNormal="160" workbookViewId="0">
      <pane xSplit="1" ySplit="2" topLeftCell="B3" activePane="bottomRight" state="frozen"/>
      <selection activeCell="F105" sqref="F105"/>
      <selection pane="topRight" activeCell="F105" sqref="F105"/>
      <selection pane="bottomLeft" activeCell="F105" sqref="F105"/>
      <selection pane="bottomRight" activeCell="F20" sqref="F20"/>
    </sheetView>
  </sheetViews>
  <sheetFormatPr baseColWidth="10" defaultColWidth="8.83203125" defaultRowHeight="14"/>
  <cols>
    <col min="1" max="1" width="18.5" style="65" bestFit="1" customWidth="1"/>
    <col min="2" max="2" width="6" style="66" customWidth="1"/>
    <col min="3" max="3" width="6.5" style="26" customWidth="1"/>
    <col min="4" max="4" width="6" style="66" customWidth="1"/>
    <col min="5" max="5" width="7.83203125" style="67" bestFit="1" customWidth="1"/>
    <col min="6" max="6" width="7" style="67" customWidth="1"/>
    <col min="7" max="7" width="6.33203125" style="67" customWidth="1"/>
    <col min="8" max="8" width="9.5" style="67" customWidth="1"/>
    <col min="9" max="9" width="13.83203125" style="82" bestFit="1" customWidth="1"/>
    <col min="10" max="10" width="9.5" style="66" bestFit="1" customWidth="1"/>
    <col min="11" max="11" width="9.83203125" style="66" bestFit="1" customWidth="1"/>
    <col min="12" max="13" width="11.5" style="66" customWidth="1"/>
    <col min="14" max="14" width="8.83203125" style="66"/>
    <col min="15" max="15" width="10.6640625" style="39" customWidth="1"/>
    <col min="16" max="16" width="10.33203125" style="50" bestFit="1" customWidth="1"/>
    <col min="17" max="17" width="9.5" style="50" bestFit="1" customWidth="1"/>
    <col min="18" max="18" width="8.1640625" style="50" customWidth="1"/>
    <col min="19" max="19" width="9.5" style="68" customWidth="1"/>
    <col min="20" max="20" width="9.5" style="79" bestFit="1" customWidth="1"/>
    <col min="21" max="16384" width="8.83203125" style="68"/>
  </cols>
  <sheetData>
    <row r="1" spans="1:20">
      <c r="I1" s="5" t="s">
        <v>29</v>
      </c>
      <c r="J1" s="5"/>
      <c r="K1" s="5"/>
      <c r="L1" s="5"/>
      <c r="M1" s="5"/>
      <c r="N1" s="5"/>
      <c r="O1" s="5" t="s">
        <v>30</v>
      </c>
      <c r="P1" s="5"/>
      <c r="Q1" s="5"/>
      <c r="R1" s="5"/>
      <c r="S1" s="5"/>
      <c r="T1" s="5"/>
    </row>
    <row r="2" spans="1:20" ht="30">
      <c r="A2" s="69" t="s">
        <v>17</v>
      </c>
      <c r="B2" s="70">
        <v>2019</v>
      </c>
      <c r="C2" s="70">
        <v>2021</v>
      </c>
      <c r="D2" s="70">
        <v>2022</v>
      </c>
      <c r="E2" s="71" t="s">
        <v>16</v>
      </c>
      <c r="F2" s="72" t="s">
        <v>132</v>
      </c>
      <c r="G2" s="73" t="s">
        <v>33</v>
      </c>
      <c r="H2" s="74" t="s">
        <v>31</v>
      </c>
      <c r="I2" s="43" t="s">
        <v>129</v>
      </c>
      <c r="J2" s="43" t="s">
        <v>130</v>
      </c>
      <c r="K2" s="43" t="s">
        <v>131</v>
      </c>
      <c r="L2" s="43"/>
      <c r="M2" s="43"/>
      <c r="N2" s="49"/>
      <c r="O2" s="38" t="str">
        <f>I2</f>
        <v>Belgie 2022</v>
      </c>
      <c r="P2" s="31" t="str">
        <f>J2</f>
        <v>MCR2022</v>
      </c>
      <c r="Q2" s="31" t="str">
        <f>K2</f>
        <v>MS2022</v>
      </c>
      <c r="R2" s="31">
        <f>L2</f>
        <v>0</v>
      </c>
      <c r="S2" s="31">
        <f t="shared" ref="S2:T2" si="0">M2</f>
        <v>0</v>
      </c>
      <c r="T2" s="46">
        <f t="shared" si="0"/>
        <v>0</v>
      </c>
    </row>
    <row r="3" spans="1:20" ht="14.5" customHeight="1">
      <c r="A3" s="32" t="s">
        <v>121</v>
      </c>
      <c r="B3" s="70">
        <v>803.89187192118231</v>
      </c>
      <c r="C3" s="70">
        <v>795.48845413533843</v>
      </c>
      <c r="D3" s="70">
        <f t="shared" ref="D3:D10" si="1">MAX(I3:N3)</f>
        <v>849.76729371428576</v>
      </c>
      <c r="E3" s="71">
        <f t="shared" ref="E3:E10" si="2">B3*0.15+C3*0.25+D3*0.6</f>
        <v>829.31627055058334</v>
      </c>
      <c r="F3" s="71">
        <v>1</v>
      </c>
      <c r="G3" s="73">
        <v>1</v>
      </c>
      <c r="H3" s="75">
        <f t="shared" ref="H3:H12" si="3">G3-F3</f>
        <v>0</v>
      </c>
      <c r="I3" s="39">
        <f>O3*Bonifikace!B$12</f>
        <v>0</v>
      </c>
      <c r="J3" s="50">
        <f>P3*Bonifikace!C$12</f>
        <v>849.76729371428576</v>
      </c>
      <c r="K3" s="50">
        <f>Q3*Bonifikace!D$12</f>
        <v>690.45279017857149</v>
      </c>
      <c r="L3" s="50">
        <f>R3*Bonifikace!D$12</f>
        <v>0</v>
      </c>
      <c r="M3" s="50">
        <f>S3*Bonifikace!E$12</f>
        <v>0</v>
      </c>
      <c r="N3" s="47">
        <f>T3*Bonifikace!F$12</f>
        <v>0</v>
      </c>
      <c r="P3" s="50">
        <f>MCR!S7</f>
        <v>721.2</v>
      </c>
      <c r="Q3" s="50">
        <f>MS!D105</f>
        <v>535.53125</v>
      </c>
      <c r="S3" s="50"/>
      <c r="T3" s="47"/>
    </row>
    <row r="4" spans="1:20" ht="14.5" customHeight="1">
      <c r="A4" s="32" t="s">
        <v>118</v>
      </c>
      <c r="B4" s="70">
        <v>804.91440886699502</v>
      </c>
      <c r="C4" s="70">
        <v>734.58736781954883</v>
      </c>
      <c r="D4" s="70">
        <f t="shared" si="1"/>
        <v>780.87785790476198</v>
      </c>
      <c r="E4" s="71">
        <f t="shared" si="2"/>
        <v>772.91071802779356</v>
      </c>
      <c r="F4" s="71">
        <v>2</v>
      </c>
      <c r="G4" s="73">
        <v>2</v>
      </c>
      <c r="H4" s="75">
        <f t="shared" si="3"/>
        <v>0</v>
      </c>
      <c r="I4" s="39">
        <f>O4*Bonifikace!B$12</f>
        <v>0</v>
      </c>
      <c r="J4" s="50">
        <f>P4*Bonifikace!C$12</f>
        <v>780.87785790476198</v>
      </c>
      <c r="K4" s="50">
        <f>Q4*Bonifikace!D$12</f>
        <v>660.87979910714284</v>
      </c>
      <c r="L4" s="50">
        <f>R4*Bonifikace!D$12</f>
        <v>0</v>
      </c>
      <c r="M4" s="50">
        <f>S4*Bonifikace!E$12</f>
        <v>0</v>
      </c>
      <c r="N4" s="47">
        <f>T4*Bonifikace!F$12</f>
        <v>0</v>
      </c>
      <c r="P4" s="50">
        <f>MCR!S13</f>
        <v>662.73333333333335</v>
      </c>
      <c r="Q4" s="50">
        <f>MS!D119</f>
        <v>512.59375</v>
      </c>
      <c r="S4" s="50"/>
      <c r="T4" s="47"/>
    </row>
    <row r="5" spans="1:20" ht="14.5" customHeight="1">
      <c r="A5" s="32" t="s">
        <v>124</v>
      </c>
      <c r="B5" s="70">
        <v>739.85205012527467</v>
      </c>
      <c r="C5" s="70">
        <v>492.64628751879701</v>
      </c>
      <c r="D5" s="70">
        <f>MAX(I5:N5)</f>
        <v>838.29881295238101</v>
      </c>
      <c r="E5" s="71">
        <f t="shared" si="2"/>
        <v>737.11866716991904</v>
      </c>
      <c r="F5" s="71">
        <v>3</v>
      </c>
      <c r="G5" s="73">
        <v>7</v>
      </c>
      <c r="H5" s="75">
        <f>G5-F5</f>
        <v>4</v>
      </c>
      <c r="I5" s="39">
        <f>O5*Bonifikace!B$12</f>
        <v>563.4178571428572</v>
      </c>
      <c r="J5" s="50">
        <f>P5*Bonifikace!C$12</f>
        <v>838.29881295238101</v>
      </c>
      <c r="K5" s="50">
        <f>Q5*Bonifikace!D$12</f>
        <v>0</v>
      </c>
      <c r="L5" s="50">
        <f>R5*Bonifikace!D$12</f>
        <v>0</v>
      </c>
      <c r="M5" s="50">
        <f>S5*Bonifikace!E$12</f>
        <v>0</v>
      </c>
      <c r="N5" s="47">
        <f>T5*Bonifikace!F$12</f>
        <v>0</v>
      </c>
      <c r="O5" s="39">
        <v>437</v>
      </c>
      <c r="P5" s="50">
        <f>MCR!S9</f>
        <v>711.4666666666667</v>
      </c>
      <c r="S5" s="50"/>
      <c r="T5" s="47"/>
    </row>
    <row r="6" spans="1:20" ht="14.5" customHeight="1">
      <c r="A6" s="32" t="s">
        <v>122</v>
      </c>
      <c r="B6" s="70">
        <v>827.97928571428588</v>
      </c>
      <c r="C6" s="70">
        <v>699.5948318796992</v>
      </c>
      <c r="D6" s="70">
        <f t="shared" si="1"/>
        <v>704.91696428571436</v>
      </c>
      <c r="E6" s="71">
        <f t="shared" si="2"/>
        <v>722.04577939849628</v>
      </c>
      <c r="F6" s="71">
        <v>4</v>
      </c>
      <c r="G6" s="73">
        <v>3</v>
      </c>
      <c r="H6" s="75">
        <f t="shared" si="3"/>
        <v>-1</v>
      </c>
      <c r="I6" s="39">
        <f>O6*Bonifikace!B$12</f>
        <v>0</v>
      </c>
      <c r="J6" s="50">
        <f>P6*Bonifikace!C$12</f>
        <v>652.21092990476188</v>
      </c>
      <c r="K6" s="50">
        <f>Q6*Bonifikace!D$12</f>
        <v>704.91696428571436</v>
      </c>
      <c r="L6" s="50">
        <f>R6*Bonifikace!D$12</f>
        <v>0</v>
      </c>
      <c r="M6" s="50">
        <f>S6*Bonifikace!E$12</f>
        <v>0</v>
      </c>
      <c r="N6" s="47">
        <f>T6*Bonifikace!F$12</f>
        <v>0</v>
      </c>
      <c r="P6" s="50">
        <f>MCR!S27</f>
        <v>553.5333333333333</v>
      </c>
      <c r="Q6" s="50">
        <f>MS!D93</f>
        <v>546.75</v>
      </c>
      <c r="S6" s="50"/>
      <c r="T6" s="47"/>
    </row>
    <row r="7" spans="1:20" s="76" customFormat="1" ht="14.5" customHeight="1">
      <c r="A7" s="32" t="s">
        <v>123</v>
      </c>
      <c r="B7" s="70">
        <v>675.75761904761907</v>
      </c>
      <c r="C7" s="70">
        <v>584.25380390977443</v>
      </c>
      <c r="D7" s="70">
        <f t="shared" si="1"/>
        <v>767.91690361904762</v>
      </c>
      <c r="E7" s="71">
        <f t="shared" si="2"/>
        <v>708.17723600601494</v>
      </c>
      <c r="F7" s="71">
        <v>5</v>
      </c>
      <c r="G7" s="73">
        <v>4</v>
      </c>
      <c r="H7" s="75">
        <f t="shared" si="3"/>
        <v>-1</v>
      </c>
      <c r="I7" s="39">
        <f>O7*Bonifikace!B$12</f>
        <v>0</v>
      </c>
      <c r="J7" s="50">
        <f>P7*Bonifikace!C$12</f>
        <v>767.91690361904762</v>
      </c>
      <c r="K7" s="50">
        <f>Q7*Bonifikace!D$12</f>
        <v>761.96785714285716</v>
      </c>
      <c r="L7" s="50">
        <f>R7*Bonifikace!D$12</f>
        <v>0</v>
      </c>
      <c r="M7" s="50">
        <f>S7*Bonifikace!E$12</f>
        <v>0</v>
      </c>
      <c r="N7" s="47">
        <f>T7*Bonifikace!F$12</f>
        <v>0</v>
      </c>
      <c r="O7" s="40"/>
      <c r="P7" s="50">
        <f>MCR!S15</f>
        <v>651.73333333333335</v>
      </c>
      <c r="Q7" s="50">
        <f>MS!D66</f>
        <v>591</v>
      </c>
      <c r="R7" s="50"/>
      <c r="S7" s="37"/>
      <c r="T7" s="48"/>
    </row>
    <row r="8" spans="1:20" ht="14.5" customHeight="1">
      <c r="A8" s="32" t="s">
        <v>120</v>
      </c>
      <c r="B8" s="70">
        <v>655.41502944395609</v>
      </c>
      <c r="C8" s="78">
        <v>589.87352649956051</v>
      </c>
      <c r="D8" s="70">
        <f t="shared" si="1"/>
        <v>673.26266171428574</v>
      </c>
      <c r="E8" s="71">
        <f t="shared" si="2"/>
        <v>649.738233070055</v>
      </c>
      <c r="F8" s="71">
        <v>6</v>
      </c>
      <c r="G8" s="73">
        <v>6</v>
      </c>
      <c r="H8" s="75">
        <f t="shared" si="3"/>
        <v>0</v>
      </c>
      <c r="I8" s="39">
        <f>O8*Bonifikace!B$12</f>
        <v>0</v>
      </c>
      <c r="J8" s="50">
        <f>P8*Bonifikace!C$12</f>
        <v>673.26266171428574</v>
      </c>
      <c r="K8" s="50">
        <f>Q8*Bonifikace!D$12</f>
        <v>606.24631696428571</v>
      </c>
      <c r="L8" s="50">
        <f>R8*Bonifikace!D$12</f>
        <v>0</v>
      </c>
      <c r="M8" s="50">
        <f>S8*Bonifikace!E$12</f>
        <v>0</v>
      </c>
      <c r="N8" s="47">
        <f>T8*Bonifikace!F$12</f>
        <v>0</v>
      </c>
      <c r="P8" s="50">
        <f>MCR!S25</f>
        <v>571.4</v>
      </c>
      <c r="Q8" s="50">
        <f>MS!D143</f>
        <v>470.21875</v>
      </c>
    </row>
    <row r="9" spans="1:20" ht="14.5" customHeight="1">
      <c r="A9" s="32" t="s">
        <v>125</v>
      </c>
      <c r="B9" s="70">
        <v>566.77803260439566</v>
      </c>
      <c r="C9" s="70">
        <v>597.0124061538462</v>
      </c>
      <c r="D9" s="70">
        <f t="shared" si="1"/>
        <v>679.70386323809521</v>
      </c>
      <c r="E9" s="71">
        <f t="shared" si="2"/>
        <v>642.092124371978</v>
      </c>
      <c r="F9" s="71">
        <v>7</v>
      </c>
      <c r="G9" s="73">
        <v>8</v>
      </c>
      <c r="H9" s="75">
        <f t="shared" si="3"/>
        <v>1</v>
      </c>
      <c r="I9" s="39">
        <f>O9*Bonifikace!B$12</f>
        <v>0</v>
      </c>
      <c r="J9" s="50">
        <f>P9*Bonifikace!C$12</f>
        <v>679.70386323809521</v>
      </c>
      <c r="K9" s="50">
        <f>Q9*Bonifikace!D$12</f>
        <v>0</v>
      </c>
      <c r="L9" s="50">
        <f>R9*Bonifikace!D$12</f>
        <v>0</v>
      </c>
      <c r="M9" s="50">
        <f>S9*Bonifikace!E$12</f>
        <v>0</v>
      </c>
      <c r="N9" s="47">
        <f>T9*Bonifikace!F$12</f>
        <v>0</v>
      </c>
      <c r="P9" s="50">
        <f>MCR!S23</f>
        <v>576.86666666666667</v>
      </c>
      <c r="T9" s="47"/>
    </row>
    <row r="10" spans="1:20" ht="14.5" customHeight="1">
      <c r="A10" s="32" t="s">
        <v>127</v>
      </c>
      <c r="B10" s="70">
        <v>463.17862070109891</v>
      </c>
      <c r="C10" s="70">
        <v>621.27034384615388</v>
      </c>
      <c r="D10" s="70">
        <f t="shared" si="1"/>
        <v>641.29230780952378</v>
      </c>
      <c r="E10" s="71">
        <f t="shared" si="2"/>
        <v>609.56976375241754</v>
      </c>
      <c r="F10" s="71">
        <v>8</v>
      </c>
      <c r="G10" s="73">
        <v>10</v>
      </c>
      <c r="H10" s="75">
        <f t="shared" si="3"/>
        <v>2</v>
      </c>
      <c r="I10" s="39">
        <f>O10*Bonifikace!B$12</f>
        <v>0</v>
      </c>
      <c r="J10" s="50">
        <f>P10*Bonifikace!C$12</f>
        <v>641.29230780952378</v>
      </c>
      <c r="K10" s="50">
        <f>Q10*Bonifikace!D$12</f>
        <v>0</v>
      </c>
      <c r="L10" s="50">
        <f>R10*Bonifikace!D$12</f>
        <v>0</v>
      </c>
      <c r="M10" s="50">
        <f>S10*Bonifikace!E$12</f>
        <v>0</v>
      </c>
      <c r="N10" s="47">
        <f>T10*Bonifikace!F$12</f>
        <v>0</v>
      </c>
      <c r="P10" s="50">
        <f>MCR!S29</f>
        <v>544.26666666666665</v>
      </c>
    </row>
    <row r="11" spans="1:20" ht="14.5" customHeight="1">
      <c r="A11" s="32" t="s">
        <v>119</v>
      </c>
      <c r="B11" s="70">
        <v>687.74609591208798</v>
      </c>
      <c r="C11" s="70">
        <v>618.7282153846154</v>
      </c>
      <c r="D11" s="78">
        <f>C11*0.9</f>
        <v>556.8553938461539</v>
      </c>
      <c r="E11" s="71">
        <f>B11*0.15+C11*0.25+D11*0.6</f>
        <v>591.9572045406594</v>
      </c>
      <c r="F11" s="71">
        <v>9</v>
      </c>
      <c r="G11" s="73">
        <v>5</v>
      </c>
      <c r="H11" s="75">
        <f t="shared" si="3"/>
        <v>-4</v>
      </c>
      <c r="I11" s="39">
        <f>O11*Bonifikace!B$12</f>
        <v>0</v>
      </c>
      <c r="J11" s="50">
        <f>P11*Bonifikace!C$12</f>
        <v>0</v>
      </c>
      <c r="K11" s="50">
        <f>Q11*Bonifikace!D$12</f>
        <v>0</v>
      </c>
      <c r="L11" s="50">
        <f>R11*Bonifikace!D$12</f>
        <v>0</v>
      </c>
      <c r="M11" s="50">
        <f>S11*Bonifikace!E$12</f>
        <v>0</v>
      </c>
      <c r="N11" s="47">
        <f>T11*Bonifikace!F$12</f>
        <v>0</v>
      </c>
      <c r="T11" s="77"/>
    </row>
    <row r="12" spans="1:20" ht="14.5" customHeight="1">
      <c r="A12" s="32" t="s">
        <v>126</v>
      </c>
      <c r="B12" s="70">
        <v>587.65642857142859</v>
      </c>
      <c r="C12" s="78">
        <v>528.8907857142857</v>
      </c>
      <c r="D12" s="70">
        <f>MAX(I12:N12)</f>
        <v>531.16347200000007</v>
      </c>
      <c r="E12" s="71">
        <f t="shared" ref="E12" si="4">B12*0.15+C12*0.25+D12*0.6</f>
        <v>539.06924391428572</v>
      </c>
      <c r="F12" s="71">
        <v>10</v>
      </c>
      <c r="G12" s="73">
        <v>9</v>
      </c>
      <c r="H12" s="75">
        <f t="shared" si="3"/>
        <v>-1</v>
      </c>
      <c r="I12" s="39">
        <f>O12*Bonifikace!B$12</f>
        <v>0</v>
      </c>
      <c r="J12" s="50">
        <f>P12*Bonifikace!C$12</f>
        <v>531.16347200000007</v>
      </c>
      <c r="K12" s="50">
        <f>Q12*Bonifikace!D$12</f>
        <v>0</v>
      </c>
      <c r="L12" s="50">
        <f>R12*Bonifikace!D$12</f>
        <v>0</v>
      </c>
      <c r="M12" s="50">
        <f>S12*Bonifikace!E$12</f>
        <v>0</v>
      </c>
      <c r="N12" s="47">
        <f>T12*Bonifikace!F$12</f>
        <v>0</v>
      </c>
      <c r="P12" s="50">
        <f>MCR!S39</f>
        <v>450.8</v>
      </c>
      <c r="S12" s="50"/>
      <c r="T12" s="47"/>
    </row>
    <row r="13" spans="1:20" ht="15">
      <c r="A13" s="65" t="s">
        <v>575</v>
      </c>
      <c r="B13" s="66">
        <v>0</v>
      </c>
      <c r="C13" s="26">
        <v>0</v>
      </c>
      <c r="D13" s="70">
        <f t="shared" ref="D13:D14" si="5">MAX(I13:N13)</f>
        <v>585.91368495238089</v>
      </c>
      <c r="E13" s="71">
        <f t="shared" ref="E13:E17" si="6">B13*0.15+C13*0.25+D13*0.6</f>
        <v>351.54821097142855</v>
      </c>
      <c r="F13" s="71">
        <v>11</v>
      </c>
      <c r="G13" s="73" t="s">
        <v>117</v>
      </c>
      <c r="H13" s="75" t="s">
        <v>117</v>
      </c>
      <c r="I13" s="39">
        <f>O13*Bonifikace!B$12</f>
        <v>0</v>
      </c>
      <c r="J13" s="50">
        <f>P13*Bonifikace!C$12</f>
        <v>585.91368495238089</v>
      </c>
      <c r="K13" s="50">
        <f>Q13*Bonifikace!D$12</f>
        <v>0</v>
      </c>
      <c r="L13" s="50">
        <f>R13*Bonifikace!D$12</f>
        <v>0</v>
      </c>
      <c r="M13" s="50">
        <f>S13*Bonifikace!E$12</f>
        <v>0</v>
      </c>
      <c r="N13" s="47">
        <f>T13*Bonifikace!F$12</f>
        <v>0</v>
      </c>
      <c r="P13" s="50">
        <f>MCR!S35</f>
        <v>497.26666666666665</v>
      </c>
    </row>
    <row r="14" spans="1:20" ht="14.5" customHeight="1">
      <c r="A14" s="32" t="s">
        <v>576</v>
      </c>
      <c r="B14" s="70">
        <v>0</v>
      </c>
      <c r="C14" s="70">
        <v>0</v>
      </c>
      <c r="D14" s="70">
        <f t="shared" si="5"/>
        <v>569.41792495238099</v>
      </c>
      <c r="E14" s="71">
        <f t="shared" si="6"/>
        <v>341.65075497142857</v>
      </c>
      <c r="F14" s="71">
        <v>12</v>
      </c>
      <c r="G14" s="73" t="s">
        <v>117</v>
      </c>
      <c r="H14" s="75" t="s">
        <v>117</v>
      </c>
      <c r="I14" s="39">
        <f>O14*Bonifikace!B$12</f>
        <v>0</v>
      </c>
      <c r="J14" s="50">
        <f>P14*Bonifikace!C$12</f>
        <v>569.41792495238099</v>
      </c>
      <c r="K14" s="50">
        <f>Q14*Bonifikace!D$12</f>
        <v>0</v>
      </c>
      <c r="L14" s="50">
        <f>R14*Bonifikace!D$12</f>
        <v>0</v>
      </c>
      <c r="M14" s="50">
        <f>S14*Bonifikace!E$12</f>
        <v>0</v>
      </c>
      <c r="N14" s="47">
        <f>T14*Bonifikace!F$12</f>
        <v>0</v>
      </c>
      <c r="P14" s="36">
        <f>MCR!S37</f>
        <v>483.26666666666665</v>
      </c>
      <c r="Q14" s="36"/>
      <c r="R14" s="36"/>
      <c r="S14" s="80"/>
    </row>
    <row r="15" spans="1:20" ht="14.5" customHeight="1">
      <c r="A15" s="32" t="s">
        <v>116</v>
      </c>
      <c r="B15" s="70">
        <v>0</v>
      </c>
      <c r="C15" s="70">
        <v>375.97649076923079</v>
      </c>
      <c r="D15" s="78">
        <f>C15*0.9</f>
        <v>338.37884169230773</v>
      </c>
      <c r="E15" s="71">
        <f t="shared" si="6"/>
        <v>297.02142770769234</v>
      </c>
      <c r="F15" s="71">
        <v>13</v>
      </c>
      <c r="G15" s="73">
        <v>12</v>
      </c>
      <c r="H15" s="75">
        <f t="shared" ref="H15" si="7">G15-F15</f>
        <v>-1</v>
      </c>
      <c r="I15" s="39">
        <f>O15*Bonifikace!B$12</f>
        <v>0</v>
      </c>
      <c r="J15" s="50">
        <f>P15*Bonifikace!C$12</f>
        <v>0</v>
      </c>
      <c r="K15" s="50">
        <f>Q15*Bonifikace!D$12</f>
        <v>0</v>
      </c>
      <c r="L15" s="50">
        <f>R15*Bonifikace!D$12</f>
        <v>0</v>
      </c>
      <c r="M15" s="50">
        <f>S15*Bonifikace!E$12</f>
        <v>0</v>
      </c>
      <c r="N15" s="47">
        <f>T15*Bonifikace!F$12</f>
        <v>0</v>
      </c>
      <c r="P15" s="36"/>
      <c r="Q15" s="36"/>
      <c r="R15" s="36"/>
      <c r="S15" s="80"/>
    </row>
    <row r="16" spans="1:20" s="79" customFormat="1" ht="15">
      <c r="A16" s="121" t="s">
        <v>578</v>
      </c>
      <c r="B16" s="33">
        <v>0</v>
      </c>
      <c r="C16" s="66">
        <v>0</v>
      </c>
      <c r="D16" s="70">
        <f t="shared" ref="D16:D17" si="8">MAX(I16:N16)</f>
        <v>474.0567219047619</v>
      </c>
      <c r="E16" s="122">
        <f t="shared" si="6"/>
        <v>284.43403314285712</v>
      </c>
      <c r="F16" s="71">
        <v>14</v>
      </c>
      <c r="G16" s="80" t="s">
        <v>117</v>
      </c>
      <c r="H16" s="123" t="s">
        <v>117</v>
      </c>
      <c r="I16" s="39">
        <f>O16*Bonifikace!B$12</f>
        <v>0</v>
      </c>
      <c r="J16" s="50">
        <f>P16*Bonifikace!C$12</f>
        <v>474.0567219047619</v>
      </c>
      <c r="K16" s="50">
        <f>Q16*Bonifikace!D$12</f>
        <v>0</v>
      </c>
      <c r="L16" s="50">
        <f>R16*Bonifikace!D$12</f>
        <v>0</v>
      </c>
      <c r="M16" s="50">
        <f>S16*Bonifikace!E$12</f>
        <v>0</v>
      </c>
      <c r="N16" s="50">
        <f>T16*Bonifikace!F$12</f>
        <v>0</v>
      </c>
      <c r="O16" s="83"/>
      <c r="P16" s="36">
        <f>MCR!S45</f>
        <v>402.33333333333331</v>
      </c>
      <c r="Q16" s="36"/>
      <c r="R16" s="36"/>
      <c r="S16" s="80"/>
    </row>
    <row r="17" spans="1:19" s="79" customFormat="1" ht="15">
      <c r="A17" s="121" t="s">
        <v>577</v>
      </c>
      <c r="B17" s="33">
        <v>0</v>
      </c>
      <c r="C17" s="66">
        <v>0</v>
      </c>
      <c r="D17" s="70">
        <f t="shared" si="8"/>
        <v>375.94622552380952</v>
      </c>
      <c r="E17" s="122">
        <f t="shared" si="6"/>
        <v>225.5677353142857</v>
      </c>
      <c r="F17" s="71">
        <v>15</v>
      </c>
      <c r="G17" s="80" t="s">
        <v>117</v>
      </c>
      <c r="H17" s="123" t="s">
        <v>117</v>
      </c>
      <c r="I17" s="39">
        <f>O17*Bonifikace!B$12</f>
        <v>0</v>
      </c>
      <c r="J17" s="50">
        <f>P17*Bonifikace!C$12</f>
        <v>375.94622552380952</v>
      </c>
      <c r="K17" s="50">
        <f>Q17*Bonifikace!D$12</f>
        <v>0</v>
      </c>
      <c r="L17" s="50">
        <f>R17*Bonifikace!D$12</f>
        <v>0</v>
      </c>
      <c r="M17" s="50">
        <f>S17*Bonifikace!E$12</f>
        <v>0</v>
      </c>
      <c r="N17" s="50">
        <f>T17*Bonifikace!F$12</f>
        <v>0</v>
      </c>
      <c r="O17" s="83"/>
      <c r="P17" s="36">
        <f>MCR!S47</f>
        <v>319.06666666666666</v>
      </c>
      <c r="Q17" s="36"/>
      <c r="R17" s="36"/>
      <c r="S17" s="80"/>
    </row>
    <row r="18" spans="1:19" s="79" customFormat="1" ht="15">
      <c r="A18" s="81"/>
      <c r="B18" s="66"/>
      <c r="C18" s="70"/>
      <c r="D18" s="70"/>
      <c r="E18" s="84"/>
      <c r="F18" s="84"/>
      <c r="G18" s="80"/>
      <c r="H18" s="67"/>
      <c r="I18" s="82"/>
      <c r="J18" s="66"/>
      <c r="K18" s="66"/>
      <c r="L18" s="66"/>
      <c r="M18" s="66"/>
      <c r="N18" s="66"/>
      <c r="O18" s="83"/>
      <c r="P18" s="36"/>
      <c r="Q18" s="36"/>
      <c r="R18" s="36"/>
      <c r="S18" s="80"/>
    </row>
    <row r="19" spans="1:19" s="79" customFormat="1" ht="15">
      <c r="A19" s="81"/>
      <c r="B19" s="66"/>
      <c r="C19" s="70"/>
      <c r="D19" s="70"/>
      <c r="E19" s="84"/>
      <c r="F19" s="84"/>
      <c r="G19" s="80"/>
      <c r="H19" s="67"/>
      <c r="I19" s="82"/>
      <c r="J19" s="66"/>
      <c r="K19" s="66"/>
      <c r="L19" s="66"/>
      <c r="M19" s="66"/>
      <c r="N19" s="66"/>
      <c r="O19" s="83"/>
      <c r="P19" s="36"/>
      <c r="Q19" s="36"/>
      <c r="R19" s="36"/>
      <c r="S19" s="80"/>
    </row>
    <row r="20" spans="1:19" s="79" customFormat="1" ht="15">
      <c r="A20" s="81"/>
      <c r="B20" s="66"/>
      <c r="C20" s="70"/>
      <c r="D20" s="78"/>
      <c r="E20" s="84"/>
      <c r="F20" s="84"/>
      <c r="G20" s="80"/>
      <c r="H20" s="67"/>
      <c r="I20" s="82"/>
      <c r="J20" s="66"/>
      <c r="K20" s="66"/>
      <c r="L20" s="66"/>
      <c r="M20" s="66"/>
      <c r="N20" s="66"/>
      <c r="O20" s="83"/>
      <c r="P20" s="36"/>
      <c r="Q20" s="36"/>
      <c r="R20" s="36"/>
      <c r="S20" s="80"/>
    </row>
    <row r="21" spans="1:19" s="79" customFormat="1" ht="15">
      <c r="A21" s="81"/>
      <c r="B21" s="66"/>
      <c r="C21" s="70"/>
      <c r="D21" s="70"/>
      <c r="E21" s="84"/>
      <c r="F21" s="84"/>
      <c r="G21" s="80"/>
      <c r="H21" s="67"/>
      <c r="I21" s="82"/>
      <c r="J21" s="66"/>
      <c r="K21" s="66"/>
      <c r="L21" s="66"/>
      <c r="M21" s="66"/>
      <c r="N21" s="66"/>
      <c r="O21" s="83"/>
      <c r="P21" s="36"/>
      <c r="Q21" s="36"/>
      <c r="R21" s="36"/>
      <c r="S21" s="80"/>
    </row>
    <row r="22" spans="1:19" s="79" customFormat="1" ht="15">
      <c r="A22" s="65"/>
      <c r="B22" s="66"/>
      <c r="C22" s="70"/>
      <c r="D22" s="70"/>
      <c r="E22" s="84"/>
      <c r="F22" s="84"/>
      <c r="G22" s="80"/>
      <c r="H22" s="67"/>
      <c r="I22" s="82"/>
      <c r="J22" s="66"/>
      <c r="K22" s="66"/>
      <c r="L22" s="66"/>
      <c r="M22" s="66"/>
      <c r="N22" s="66"/>
      <c r="O22" s="39"/>
      <c r="P22" s="50"/>
      <c r="Q22" s="50"/>
      <c r="R22" s="50"/>
      <c r="S22" s="68"/>
    </row>
    <row r="23" spans="1:19" s="79" customFormat="1" ht="15">
      <c r="A23" s="65"/>
      <c r="B23" s="66"/>
      <c r="C23" s="70"/>
      <c r="D23" s="78"/>
      <c r="E23" s="84"/>
      <c r="F23" s="84"/>
      <c r="G23" s="80"/>
      <c r="H23" s="67"/>
      <c r="I23" s="82"/>
      <c r="J23" s="66"/>
      <c r="K23" s="66"/>
      <c r="L23" s="66"/>
      <c r="M23" s="66"/>
      <c r="N23" s="66"/>
      <c r="O23" s="39"/>
      <c r="P23" s="50"/>
      <c r="Q23" s="50"/>
      <c r="R23" s="50"/>
      <c r="S23" s="68"/>
    </row>
    <row r="24" spans="1:19" s="79" customFormat="1" ht="15">
      <c r="A24" s="65"/>
      <c r="B24" s="66"/>
      <c r="C24" s="70"/>
      <c r="D24" s="70"/>
      <c r="E24" s="84"/>
      <c r="F24" s="84"/>
      <c r="G24" s="80"/>
      <c r="H24" s="67"/>
      <c r="I24" s="82"/>
      <c r="J24" s="66"/>
      <c r="K24" s="66"/>
      <c r="L24" s="66"/>
      <c r="M24" s="66"/>
      <c r="N24" s="66"/>
      <c r="O24" s="39"/>
      <c r="P24" s="50"/>
      <c r="Q24" s="50"/>
      <c r="R24" s="50"/>
      <c r="S24" s="68"/>
    </row>
    <row r="25" spans="1:19" s="79" customFormat="1" ht="15">
      <c r="A25" s="65"/>
      <c r="B25" s="66"/>
      <c r="C25" s="70"/>
      <c r="D25" s="78"/>
      <c r="E25" s="84"/>
      <c r="F25" s="84"/>
      <c r="G25" s="80"/>
      <c r="H25" s="67"/>
      <c r="I25" s="82"/>
      <c r="J25" s="66"/>
      <c r="K25" s="66"/>
      <c r="L25" s="66"/>
      <c r="M25" s="66"/>
      <c r="N25" s="66"/>
      <c r="O25" s="39"/>
      <c r="P25" s="50"/>
      <c r="Q25" s="50"/>
      <c r="R25" s="50"/>
      <c r="S25" s="68"/>
    </row>
    <row r="26" spans="1:19" s="79" customFormat="1">
      <c r="A26" s="65"/>
      <c r="B26" s="66"/>
      <c r="C26" s="70"/>
      <c r="D26" s="70"/>
      <c r="E26" s="67"/>
      <c r="F26" s="67"/>
      <c r="G26" s="67"/>
      <c r="H26" s="67"/>
      <c r="I26" s="82"/>
      <c r="J26" s="66"/>
      <c r="K26" s="66"/>
      <c r="L26" s="66"/>
      <c r="M26" s="66"/>
      <c r="N26" s="66"/>
      <c r="O26" s="39"/>
      <c r="P26" s="50"/>
      <c r="Q26" s="50"/>
      <c r="R26" s="50"/>
      <c r="S26" s="68"/>
    </row>
    <row r="27" spans="1:19" s="79" customFormat="1">
      <c r="A27" s="65"/>
      <c r="B27" s="66"/>
      <c r="C27" s="78"/>
      <c r="D27" s="78"/>
      <c r="E27" s="67"/>
      <c r="F27" s="67"/>
      <c r="G27" s="67"/>
      <c r="H27" s="67"/>
      <c r="I27" s="82"/>
      <c r="J27" s="66"/>
      <c r="K27" s="66"/>
      <c r="L27" s="66"/>
      <c r="M27" s="66"/>
      <c r="N27" s="66"/>
      <c r="O27" s="39"/>
      <c r="P27" s="50"/>
      <c r="Q27" s="50"/>
      <c r="R27" s="50"/>
      <c r="S27" s="68"/>
    </row>
  </sheetData>
  <mergeCells count="2">
    <mergeCell ref="I1:N1"/>
    <mergeCell ref="O1:T1"/>
  </mergeCells>
  <conditionalFormatting sqref="H3:H15">
    <cfRule type="cellIs" dxfId="8" priority="3" operator="lessThan">
      <formula>0</formula>
    </cfRule>
    <cfRule type="cellIs" dxfId="7" priority="4" operator="greaterThan">
      <formula>0</formula>
    </cfRule>
  </conditionalFormatting>
  <conditionalFormatting sqref="H1:H1048576">
    <cfRule type="cellIs" dxfId="6" priority="1" operator="equal">
      <formula>0</formula>
    </cfRule>
    <cfRule type="cellIs" priority="2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zoomScale="160" zoomScaleNormal="160" workbookViewId="0">
      <pane xSplit="1" ySplit="2" topLeftCell="J3" activePane="bottomRight" state="frozen"/>
      <selection activeCell="F105" sqref="F105"/>
      <selection pane="topRight" activeCell="F105" sqref="F105"/>
      <selection pane="bottomLeft" activeCell="F105" sqref="F105"/>
      <selection pane="bottomRight" activeCell="J17" sqref="J17"/>
    </sheetView>
  </sheetViews>
  <sheetFormatPr baseColWidth="10" defaultColWidth="8.83203125" defaultRowHeight="14"/>
  <cols>
    <col min="1" max="1" width="18.5" style="65" bestFit="1" customWidth="1"/>
    <col min="2" max="2" width="6" style="66" customWidth="1"/>
    <col min="3" max="3" width="6.5" style="26" customWidth="1"/>
    <col min="4" max="4" width="6" style="66" customWidth="1"/>
    <col min="5" max="5" width="7.83203125" style="67" bestFit="1" customWidth="1"/>
    <col min="6" max="6" width="7" style="67" customWidth="1"/>
    <col min="7" max="7" width="6.33203125" style="67" customWidth="1"/>
    <col min="8" max="8" width="9.5" style="67" customWidth="1"/>
    <col min="9" max="9" width="13.83203125" style="82" bestFit="1" customWidth="1"/>
    <col min="10" max="10" width="9.5" style="66" bestFit="1" customWidth="1"/>
    <col min="11" max="11" width="9.83203125" style="66" bestFit="1" customWidth="1"/>
    <col min="12" max="13" width="11.5" style="66" customWidth="1"/>
    <col min="14" max="14" width="8.83203125" style="66"/>
    <col min="15" max="15" width="10.6640625" style="39" customWidth="1"/>
    <col min="16" max="16" width="10.33203125" style="50" bestFit="1" customWidth="1"/>
    <col min="17" max="17" width="9.5" style="50" bestFit="1" customWidth="1"/>
    <col min="18" max="18" width="8.1640625" style="50" customWidth="1"/>
    <col min="19" max="19" width="9.5" style="68" customWidth="1"/>
    <col min="20" max="20" width="9.5" style="79" bestFit="1" customWidth="1"/>
    <col min="21" max="16384" width="8.83203125" style="68"/>
  </cols>
  <sheetData>
    <row r="1" spans="1:20">
      <c r="I1" s="5" t="s">
        <v>29</v>
      </c>
      <c r="J1" s="5"/>
      <c r="K1" s="5"/>
      <c r="L1" s="5"/>
      <c r="M1" s="5"/>
      <c r="N1" s="5"/>
      <c r="O1" s="5" t="s">
        <v>30</v>
      </c>
      <c r="P1" s="5"/>
      <c r="Q1" s="5"/>
      <c r="R1" s="5"/>
      <c r="S1" s="5"/>
      <c r="T1" s="5"/>
    </row>
    <row r="2" spans="1:20" ht="30">
      <c r="A2" s="69" t="s">
        <v>17</v>
      </c>
      <c r="B2" s="70">
        <v>2019</v>
      </c>
      <c r="C2" s="70">
        <v>2021</v>
      </c>
      <c r="D2" s="70">
        <v>2022</v>
      </c>
      <c r="E2" s="71" t="s">
        <v>16</v>
      </c>
      <c r="F2" s="72" t="s">
        <v>132</v>
      </c>
      <c r="G2" s="73" t="s">
        <v>33</v>
      </c>
      <c r="H2" s="74" t="s">
        <v>31</v>
      </c>
      <c r="I2" s="43" t="s">
        <v>129</v>
      </c>
      <c r="J2" s="43" t="s">
        <v>130</v>
      </c>
      <c r="K2" s="43" t="s">
        <v>131</v>
      </c>
      <c r="L2" s="43"/>
      <c r="M2" s="43"/>
      <c r="N2" s="49"/>
      <c r="O2" s="38" t="str">
        <f>I2</f>
        <v>Belgie 2022</v>
      </c>
      <c r="P2" s="31" t="str">
        <f>J2</f>
        <v>MCR2022</v>
      </c>
      <c r="Q2" s="31" t="str">
        <f>K2</f>
        <v>MS2022</v>
      </c>
      <c r="R2" s="31">
        <f>L2</f>
        <v>0</v>
      </c>
      <c r="S2" s="31">
        <f t="shared" ref="S2:T2" si="0">M2</f>
        <v>0</v>
      </c>
      <c r="T2" s="46">
        <f t="shared" si="0"/>
        <v>0</v>
      </c>
    </row>
    <row r="3" spans="1:20" ht="14.5" customHeight="1">
      <c r="A3" s="32" t="s">
        <v>121</v>
      </c>
      <c r="B3" s="70">
        <v>803.89187192118231</v>
      </c>
      <c r="C3" s="70">
        <v>795.48845413533843</v>
      </c>
      <c r="D3" s="70">
        <f t="shared" ref="D3:D10" si="1">MAX(I3:N3)</f>
        <v>849.76729371428576</v>
      </c>
      <c r="E3" s="71">
        <f t="shared" ref="E3" si="2">B3*0.15+C3*0.25+D3*0.6</f>
        <v>829.31627055058334</v>
      </c>
      <c r="F3" s="71">
        <v>1</v>
      </c>
      <c r="G3" s="73">
        <v>1</v>
      </c>
      <c r="H3" s="75">
        <f t="shared" ref="H3" si="3">G3-F3</f>
        <v>0</v>
      </c>
      <c r="I3" s="39">
        <f>O3*Bonifikace!B$12</f>
        <v>0</v>
      </c>
      <c r="J3" s="50">
        <f>P3*Bonifikace!C$12</f>
        <v>849.76729371428576</v>
      </c>
      <c r="K3" s="50">
        <f>Q3*Bonifikace!D$12</f>
        <v>690.45279017857149</v>
      </c>
      <c r="L3" s="50">
        <f>R3*Bonifikace!D$12</f>
        <v>0</v>
      </c>
      <c r="M3" s="50">
        <f>S3*Bonifikace!E$12</f>
        <v>0</v>
      </c>
      <c r="N3" s="47">
        <f>T3*Bonifikace!F$12</f>
        <v>0</v>
      </c>
      <c r="P3" s="50">
        <f>MCR!S7</f>
        <v>721.2</v>
      </c>
      <c r="Q3" s="50">
        <f>MS!D105</f>
        <v>535.53125</v>
      </c>
      <c r="S3" s="50"/>
      <c r="T3" s="47"/>
    </row>
    <row r="4" spans="1:20" ht="14.5" customHeight="1">
      <c r="A4" s="32" t="s">
        <v>118</v>
      </c>
      <c r="B4" s="70">
        <v>804.91440886699502</v>
      </c>
      <c r="C4" s="70">
        <v>734.58736781954883</v>
      </c>
      <c r="D4" s="70">
        <f t="shared" si="1"/>
        <v>780.87785790476198</v>
      </c>
      <c r="E4" s="71">
        <f t="shared" ref="E4:E9" si="4">B4*0.15+C4*0.25+D4*0.6</f>
        <v>772.91071802779356</v>
      </c>
      <c r="F4" s="71">
        <v>2</v>
      </c>
      <c r="G4" s="73">
        <v>2</v>
      </c>
      <c r="H4" s="75">
        <f t="shared" ref="H4:H11" si="5">G4-F4</f>
        <v>0</v>
      </c>
      <c r="I4" s="39">
        <f>O4*Bonifikace!B$12</f>
        <v>0</v>
      </c>
      <c r="J4" s="50">
        <f>P4*Bonifikace!C$12</f>
        <v>780.87785790476198</v>
      </c>
      <c r="K4" s="50">
        <f>Q4*Bonifikace!D$12</f>
        <v>660.87979910714284</v>
      </c>
      <c r="L4" s="50">
        <f>R4*Bonifikace!D$12</f>
        <v>0</v>
      </c>
      <c r="M4" s="50">
        <f>S4*Bonifikace!E$12</f>
        <v>0</v>
      </c>
      <c r="N4" s="47">
        <f>T4*Bonifikace!F$12</f>
        <v>0</v>
      </c>
      <c r="P4" s="50">
        <f>MCR!S13</f>
        <v>662.73333333333335</v>
      </c>
      <c r="Q4" s="50">
        <f>MS!D119</f>
        <v>512.59375</v>
      </c>
      <c r="S4" s="50"/>
      <c r="T4" s="47"/>
    </row>
    <row r="5" spans="1:20" ht="14.5" customHeight="1">
      <c r="A5" s="32" t="s">
        <v>124</v>
      </c>
      <c r="B5" s="70">
        <v>739.85205012527467</v>
      </c>
      <c r="C5" s="70">
        <v>492.64628751879701</v>
      </c>
      <c r="D5" s="70">
        <f>MAX(I5:N5)</f>
        <v>838.29881295238101</v>
      </c>
      <c r="E5" s="71">
        <f t="shared" si="4"/>
        <v>737.11866716991904</v>
      </c>
      <c r="F5" s="71">
        <v>3</v>
      </c>
      <c r="G5" s="73">
        <v>7</v>
      </c>
      <c r="H5" s="75">
        <f>G5-F5</f>
        <v>4</v>
      </c>
      <c r="I5" s="39">
        <f>O5*Bonifikace!B$12</f>
        <v>563.4178571428572</v>
      </c>
      <c r="J5" s="50">
        <f>P5*Bonifikace!C$12</f>
        <v>838.29881295238101</v>
      </c>
      <c r="K5" s="50">
        <f>Q5*Bonifikace!D$12</f>
        <v>0</v>
      </c>
      <c r="L5" s="50">
        <f>R5*Bonifikace!D$12</f>
        <v>0</v>
      </c>
      <c r="M5" s="50">
        <f>S5*Bonifikace!E$12</f>
        <v>0</v>
      </c>
      <c r="N5" s="47">
        <f>T5*Bonifikace!F$12</f>
        <v>0</v>
      </c>
      <c r="O5" s="39">
        <v>437</v>
      </c>
      <c r="P5" s="50">
        <f>MCR!S9</f>
        <v>711.4666666666667</v>
      </c>
      <c r="S5" s="50"/>
      <c r="T5" s="47"/>
    </row>
    <row r="6" spans="1:20" ht="14.5" customHeight="1">
      <c r="A6" s="32" t="s">
        <v>122</v>
      </c>
      <c r="B6" s="70">
        <v>827.97928571428588</v>
      </c>
      <c r="C6" s="70">
        <v>699.5948318796992</v>
      </c>
      <c r="D6" s="70">
        <f t="shared" si="1"/>
        <v>704.91696428571436</v>
      </c>
      <c r="E6" s="71">
        <f t="shared" si="4"/>
        <v>722.04577939849628</v>
      </c>
      <c r="F6" s="71">
        <v>4</v>
      </c>
      <c r="G6" s="73">
        <v>3</v>
      </c>
      <c r="H6" s="75">
        <f t="shared" si="5"/>
        <v>-1</v>
      </c>
      <c r="I6" s="39">
        <f>O6*Bonifikace!B$12</f>
        <v>0</v>
      </c>
      <c r="J6" s="50">
        <f>P6*Bonifikace!C$12</f>
        <v>652.21092990476188</v>
      </c>
      <c r="K6" s="50">
        <f>Q6*Bonifikace!D$12</f>
        <v>704.91696428571436</v>
      </c>
      <c r="L6" s="50">
        <f>R6*Bonifikace!D$12</f>
        <v>0</v>
      </c>
      <c r="M6" s="50">
        <f>S6*Bonifikace!E$12</f>
        <v>0</v>
      </c>
      <c r="N6" s="47">
        <f>T6*Bonifikace!F$12</f>
        <v>0</v>
      </c>
      <c r="P6" s="50">
        <f>MCR!S27</f>
        <v>553.5333333333333</v>
      </c>
      <c r="Q6" s="50">
        <f>MS!D93</f>
        <v>546.75</v>
      </c>
      <c r="S6" s="50"/>
      <c r="T6" s="47"/>
    </row>
    <row r="7" spans="1:20" s="76" customFormat="1" ht="14.5" customHeight="1">
      <c r="A7" s="32" t="s">
        <v>123</v>
      </c>
      <c r="B7" s="70">
        <v>675.75761904761907</v>
      </c>
      <c r="C7" s="70">
        <v>584.25380390977443</v>
      </c>
      <c r="D7" s="70">
        <f t="shared" si="1"/>
        <v>767.91690361904762</v>
      </c>
      <c r="E7" s="71">
        <f t="shared" si="4"/>
        <v>708.17723600601494</v>
      </c>
      <c r="F7" s="71">
        <v>5</v>
      </c>
      <c r="G7" s="73">
        <v>4</v>
      </c>
      <c r="H7" s="75">
        <f t="shared" si="5"/>
        <v>-1</v>
      </c>
      <c r="I7" s="39">
        <f>O7*Bonifikace!B$12</f>
        <v>0</v>
      </c>
      <c r="J7" s="50">
        <f>P7*Bonifikace!C$12</f>
        <v>767.91690361904762</v>
      </c>
      <c r="K7" s="50">
        <f>Q7*Bonifikace!D$12</f>
        <v>761.96785714285716</v>
      </c>
      <c r="L7" s="50">
        <f>R7*Bonifikace!D$12</f>
        <v>0</v>
      </c>
      <c r="M7" s="50">
        <f>S7*Bonifikace!E$12</f>
        <v>0</v>
      </c>
      <c r="N7" s="47">
        <f>T7*Bonifikace!F$12</f>
        <v>0</v>
      </c>
      <c r="O7" s="40"/>
      <c r="P7" s="50">
        <f>MCR!S15</f>
        <v>651.73333333333335</v>
      </c>
      <c r="Q7" s="50">
        <f>MS!D66</f>
        <v>591</v>
      </c>
      <c r="R7" s="50"/>
      <c r="S7" s="37"/>
      <c r="T7" s="48"/>
    </row>
    <row r="8" spans="1:20" ht="14.5" customHeight="1">
      <c r="A8" s="32" t="s">
        <v>120</v>
      </c>
      <c r="B8" s="70">
        <v>655.41502944395609</v>
      </c>
      <c r="C8" s="78">
        <v>589.87352649956051</v>
      </c>
      <c r="D8" s="70">
        <f t="shared" si="1"/>
        <v>673.26266171428574</v>
      </c>
      <c r="E8" s="71">
        <f t="shared" si="4"/>
        <v>649.738233070055</v>
      </c>
      <c r="F8" s="71">
        <v>6</v>
      </c>
      <c r="G8" s="73">
        <v>6</v>
      </c>
      <c r="H8" s="75">
        <f t="shared" si="5"/>
        <v>0</v>
      </c>
      <c r="I8" s="39">
        <f>O8*Bonifikace!B$12</f>
        <v>0</v>
      </c>
      <c r="J8" s="50">
        <f>P8*Bonifikace!C$12</f>
        <v>673.26266171428574</v>
      </c>
      <c r="K8" s="50">
        <f>Q8*Bonifikace!D$12</f>
        <v>606.24631696428571</v>
      </c>
      <c r="L8" s="50">
        <f>R8*Bonifikace!D$12</f>
        <v>0</v>
      </c>
      <c r="M8" s="50">
        <f>S8*Bonifikace!E$12</f>
        <v>0</v>
      </c>
      <c r="N8" s="47">
        <f>T8*Bonifikace!F$12</f>
        <v>0</v>
      </c>
      <c r="P8" s="50">
        <f>MCR!S25</f>
        <v>571.4</v>
      </c>
      <c r="Q8" s="50">
        <f>MS!D143</f>
        <v>470.21875</v>
      </c>
    </row>
    <row r="9" spans="1:20" ht="14.5" customHeight="1">
      <c r="A9" s="32" t="s">
        <v>125</v>
      </c>
      <c r="B9" s="70">
        <v>566.77803260439566</v>
      </c>
      <c r="C9" s="70">
        <v>597.0124061538462</v>
      </c>
      <c r="D9" s="70">
        <f t="shared" si="1"/>
        <v>679.70386323809521</v>
      </c>
      <c r="E9" s="71">
        <f t="shared" si="4"/>
        <v>642.092124371978</v>
      </c>
      <c r="F9" s="71">
        <v>7</v>
      </c>
      <c r="G9" s="73">
        <v>8</v>
      </c>
      <c r="H9" s="75">
        <f t="shared" si="5"/>
        <v>1</v>
      </c>
      <c r="I9" s="39">
        <f>O9*Bonifikace!B$12</f>
        <v>0</v>
      </c>
      <c r="J9" s="50">
        <f>P9*Bonifikace!C$12</f>
        <v>679.70386323809521</v>
      </c>
      <c r="K9" s="50">
        <f>Q9*Bonifikace!D$12</f>
        <v>0</v>
      </c>
      <c r="L9" s="50">
        <f>R9*Bonifikace!D$12</f>
        <v>0</v>
      </c>
      <c r="M9" s="50">
        <f>S9*Bonifikace!E$12</f>
        <v>0</v>
      </c>
      <c r="N9" s="47">
        <f>T9*Bonifikace!F$12</f>
        <v>0</v>
      </c>
      <c r="P9" s="50">
        <f>MCR!S23</f>
        <v>576.86666666666667</v>
      </c>
      <c r="T9" s="47"/>
    </row>
    <row r="10" spans="1:20" ht="14.5" customHeight="1">
      <c r="A10" s="32" t="s">
        <v>127</v>
      </c>
      <c r="B10" s="70">
        <v>463.17862070109891</v>
      </c>
      <c r="C10" s="70">
        <v>621.27034384615388</v>
      </c>
      <c r="D10" s="70">
        <f t="shared" si="1"/>
        <v>641.29230780952378</v>
      </c>
      <c r="E10" s="71">
        <f t="shared" ref="E10" si="6">B10*0.15+C10*0.25+D10*0.6</f>
        <v>609.56976375241754</v>
      </c>
      <c r="F10" s="71">
        <v>8</v>
      </c>
      <c r="G10" s="73">
        <v>10</v>
      </c>
      <c r="H10" s="75">
        <f t="shared" si="5"/>
        <v>2</v>
      </c>
      <c r="I10" s="39">
        <f>O10*Bonifikace!B$12</f>
        <v>0</v>
      </c>
      <c r="J10" s="50">
        <f>P10*Bonifikace!C$12</f>
        <v>641.29230780952378</v>
      </c>
      <c r="K10" s="50">
        <f>Q10*Bonifikace!D$12</f>
        <v>0</v>
      </c>
      <c r="L10" s="50">
        <f>R10*Bonifikace!D$12</f>
        <v>0</v>
      </c>
      <c r="M10" s="50">
        <f>S10*Bonifikace!E$12</f>
        <v>0</v>
      </c>
      <c r="N10" s="47">
        <f>T10*Bonifikace!F$12</f>
        <v>0</v>
      </c>
      <c r="P10" s="50">
        <f>MCR!S29</f>
        <v>544.26666666666665</v>
      </c>
    </row>
    <row r="11" spans="1:20" ht="14.5" customHeight="1">
      <c r="A11" s="32" t="s">
        <v>119</v>
      </c>
      <c r="B11" s="70">
        <v>687.74609591208798</v>
      </c>
      <c r="C11" s="70">
        <v>618.7282153846154</v>
      </c>
      <c r="D11" s="78">
        <f>C11*0.9</f>
        <v>556.8553938461539</v>
      </c>
      <c r="E11" s="71">
        <f>B11*0.15+C11*0.25+D11*0.6</f>
        <v>591.9572045406594</v>
      </c>
      <c r="F11" s="71">
        <v>9</v>
      </c>
      <c r="G11" s="73">
        <v>5</v>
      </c>
      <c r="H11" s="75">
        <f t="shared" si="5"/>
        <v>-4</v>
      </c>
      <c r="I11" s="39">
        <f>O11*Bonifikace!B$12</f>
        <v>0</v>
      </c>
      <c r="J11" s="50">
        <f>P11*Bonifikace!C$12</f>
        <v>0</v>
      </c>
      <c r="K11" s="50">
        <f>Q11*Bonifikace!D$12</f>
        <v>0</v>
      </c>
      <c r="L11" s="50">
        <f>R11*Bonifikace!D$12</f>
        <v>0</v>
      </c>
      <c r="M11" s="50">
        <f>S11*Bonifikace!E$12</f>
        <v>0</v>
      </c>
      <c r="N11" s="47">
        <f>T11*Bonifikace!F$12</f>
        <v>0</v>
      </c>
      <c r="T11" s="77"/>
    </row>
    <row r="12" spans="1:20" ht="14.5" customHeight="1">
      <c r="A12" s="32" t="s">
        <v>126</v>
      </c>
      <c r="B12" s="70">
        <v>587.65642857142859</v>
      </c>
      <c r="C12" s="78">
        <v>528.8907857142857</v>
      </c>
      <c r="D12" s="70">
        <f>MAX(I12:N12)</f>
        <v>531.16347200000007</v>
      </c>
      <c r="E12" s="71">
        <f t="shared" ref="E12" si="7">B12*0.15+C12*0.25+D12*0.6</f>
        <v>539.06924391428572</v>
      </c>
      <c r="F12" s="71">
        <v>10</v>
      </c>
      <c r="G12" s="73">
        <v>9</v>
      </c>
      <c r="H12" s="75">
        <f t="shared" ref="H12" si="8">G12-F12</f>
        <v>-1</v>
      </c>
      <c r="I12" s="39">
        <f>O12*Bonifikace!B$12</f>
        <v>0</v>
      </c>
      <c r="J12" s="50">
        <f>P12*Bonifikace!C$12</f>
        <v>531.16347200000007</v>
      </c>
      <c r="K12" s="50">
        <f>Q12*Bonifikace!D$12</f>
        <v>0</v>
      </c>
      <c r="L12" s="50">
        <f>R12*Bonifikace!D$12</f>
        <v>0</v>
      </c>
      <c r="M12" s="50">
        <f>S12*Bonifikace!E$12</f>
        <v>0</v>
      </c>
      <c r="N12" s="47">
        <f>T12*Bonifikace!F$12</f>
        <v>0</v>
      </c>
      <c r="P12" s="50">
        <f>MCR!S39</f>
        <v>450.8</v>
      </c>
      <c r="S12" s="50"/>
      <c r="T12" s="47"/>
    </row>
    <row r="13" spans="1:20" ht="14.5" customHeight="1">
      <c r="A13" s="32" t="s">
        <v>128</v>
      </c>
      <c r="B13" s="70">
        <v>437.80376474505493</v>
      </c>
      <c r="C13" s="78">
        <v>394.02338827054945</v>
      </c>
      <c r="D13" s="78">
        <f>C13*0.9</f>
        <v>354.62104944349448</v>
      </c>
      <c r="E13" s="71">
        <f>B13*0.15+C13*0.25+D13*0.6</f>
        <v>376.9490414454923</v>
      </c>
      <c r="F13" s="71">
        <v>11</v>
      </c>
      <c r="G13" s="73">
        <v>11</v>
      </c>
      <c r="H13" s="75">
        <f>G13-F13</f>
        <v>0</v>
      </c>
      <c r="I13" s="39">
        <f>O13*Bonifikace!B$12</f>
        <v>0</v>
      </c>
      <c r="J13" s="50">
        <f>P13*Bonifikace!C$12</f>
        <v>0</v>
      </c>
      <c r="K13" s="50">
        <f>Q13*Bonifikace!D$12</f>
        <v>0</v>
      </c>
      <c r="L13" s="50">
        <f>R13*Bonifikace!D$12</f>
        <v>0</v>
      </c>
      <c r="M13" s="50">
        <f>S13*Bonifikace!E$12</f>
        <v>0</v>
      </c>
      <c r="N13" s="47">
        <f>T13*Bonifikace!F$12</f>
        <v>0</v>
      </c>
    </row>
    <row r="14" spans="1:20" ht="15">
      <c r="A14" s="65" t="s">
        <v>575</v>
      </c>
      <c r="B14" s="66">
        <v>0</v>
      </c>
      <c r="C14" s="26">
        <v>0</v>
      </c>
      <c r="D14" s="70">
        <f t="shared" ref="D14" si="9">MAX(I14:N14)</f>
        <v>585.91368495238089</v>
      </c>
      <c r="E14" s="71">
        <f t="shared" ref="E14" si="10">B14*0.15+C14*0.25+D14*0.6</f>
        <v>351.54821097142855</v>
      </c>
      <c r="F14" s="71">
        <v>12</v>
      </c>
      <c r="G14" s="73" t="s">
        <v>117</v>
      </c>
      <c r="H14" s="75" t="s">
        <v>117</v>
      </c>
      <c r="I14" s="39">
        <f>O14*Bonifikace!B$12</f>
        <v>0</v>
      </c>
      <c r="J14" s="50">
        <f>P14*Bonifikace!C$12</f>
        <v>585.91368495238089</v>
      </c>
      <c r="K14" s="50">
        <f>Q14*Bonifikace!D$12</f>
        <v>0</v>
      </c>
      <c r="L14" s="50">
        <f>R14*Bonifikace!D$12</f>
        <v>0</v>
      </c>
      <c r="M14" s="50">
        <f>S14*Bonifikace!E$12</f>
        <v>0</v>
      </c>
      <c r="N14" s="47">
        <f>T14*Bonifikace!F$12</f>
        <v>0</v>
      </c>
      <c r="P14" s="50">
        <f>MCR!S35</f>
        <v>497.26666666666665</v>
      </c>
    </row>
    <row r="15" spans="1:20" ht="14.5" customHeight="1">
      <c r="A15" s="32" t="s">
        <v>576</v>
      </c>
      <c r="B15" s="70">
        <v>0</v>
      </c>
      <c r="C15" s="70">
        <v>0</v>
      </c>
      <c r="D15" s="70">
        <f t="shared" ref="D15" si="11">MAX(I15:N15)</f>
        <v>569.41792495238099</v>
      </c>
      <c r="E15" s="71">
        <f t="shared" ref="E15" si="12">B15*0.15+C15*0.25+D15*0.6</f>
        <v>341.65075497142857</v>
      </c>
      <c r="F15" s="71">
        <v>13</v>
      </c>
      <c r="G15" s="73" t="s">
        <v>117</v>
      </c>
      <c r="H15" s="75" t="s">
        <v>117</v>
      </c>
      <c r="I15" s="39">
        <f>O15*Bonifikace!B$12</f>
        <v>0</v>
      </c>
      <c r="J15" s="50">
        <f>P15*Bonifikace!C$12</f>
        <v>569.41792495238099</v>
      </c>
      <c r="K15" s="50">
        <f>Q15*Bonifikace!D$12</f>
        <v>0</v>
      </c>
      <c r="L15" s="50">
        <f>R15*Bonifikace!D$12</f>
        <v>0</v>
      </c>
      <c r="M15" s="50">
        <f>S15*Bonifikace!E$12</f>
        <v>0</v>
      </c>
      <c r="N15" s="47">
        <f>T15*Bonifikace!F$12</f>
        <v>0</v>
      </c>
      <c r="P15" s="36">
        <f>MCR!S37</f>
        <v>483.26666666666665</v>
      </c>
      <c r="Q15" s="36"/>
      <c r="R15" s="36"/>
      <c r="S15" s="80"/>
    </row>
    <row r="16" spans="1:20" ht="14.5" customHeight="1">
      <c r="A16" s="32" t="s">
        <v>116</v>
      </c>
      <c r="B16" s="70">
        <v>0</v>
      </c>
      <c r="C16" s="70">
        <v>375.97649076923079</v>
      </c>
      <c r="D16" s="78">
        <f>C16*0.9</f>
        <v>338.37884169230773</v>
      </c>
      <c r="E16" s="71">
        <f t="shared" ref="E16" si="13">B16*0.15+C16*0.25+D16*0.6</f>
        <v>297.02142770769234</v>
      </c>
      <c r="F16" s="71">
        <v>14</v>
      </c>
      <c r="G16" s="73">
        <v>12</v>
      </c>
      <c r="H16" s="75">
        <f t="shared" ref="H16" si="14">G16-F16</f>
        <v>-2</v>
      </c>
      <c r="I16" s="39">
        <f>O16*Bonifikace!B$12</f>
        <v>0</v>
      </c>
      <c r="J16" s="50">
        <f>P16*Bonifikace!C$12</f>
        <v>0</v>
      </c>
      <c r="K16" s="50">
        <f>Q16*Bonifikace!D$12</f>
        <v>0</v>
      </c>
      <c r="L16" s="50">
        <f>R16*Bonifikace!D$12</f>
        <v>0</v>
      </c>
      <c r="M16" s="50">
        <f>S16*Bonifikace!E$12</f>
        <v>0</v>
      </c>
      <c r="N16" s="47">
        <f>T16*Bonifikace!F$12</f>
        <v>0</v>
      </c>
      <c r="P16" s="36"/>
      <c r="Q16" s="36"/>
      <c r="R16" s="36"/>
      <c r="S16" s="80"/>
    </row>
    <row r="17" spans="1:19" ht="15">
      <c r="A17" s="65" t="s">
        <v>578</v>
      </c>
      <c r="B17" s="66">
        <v>0</v>
      </c>
      <c r="C17" s="26">
        <v>0</v>
      </c>
      <c r="D17" s="70">
        <f t="shared" ref="D17:D18" si="15">MAX(I17:N17)</f>
        <v>474.0567219047619</v>
      </c>
      <c r="E17" s="71">
        <f t="shared" ref="E17:E18" si="16">B17*0.15+C17*0.25+D17*0.6</f>
        <v>284.43403314285712</v>
      </c>
      <c r="F17" s="71">
        <v>15</v>
      </c>
      <c r="G17" s="73" t="s">
        <v>117</v>
      </c>
      <c r="H17" s="75" t="s">
        <v>117</v>
      </c>
      <c r="I17" s="39">
        <f>O17*Bonifikace!B$12</f>
        <v>0</v>
      </c>
      <c r="J17" s="50">
        <f>P17*Bonifikace!C$12</f>
        <v>474.0567219047619</v>
      </c>
      <c r="K17" s="50">
        <f>Q17*Bonifikace!D$12</f>
        <v>0</v>
      </c>
      <c r="L17" s="50">
        <f>R17*Bonifikace!D$12</f>
        <v>0</v>
      </c>
      <c r="M17" s="50">
        <f>S17*Bonifikace!E$12</f>
        <v>0</v>
      </c>
      <c r="N17" s="47">
        <f>T17*Bonifikace!F$12</f>
        <v>0</v>
      </c>
      <c r="O17" s="83"/>
      <c r="P17" s="36">
        <f>MCR!S45</f>
        <v>402.33333333333331</v>
      </c>
      <c r="Q17" s="36"/>
      <c r="R17" s="36"/>
      <c r="S17" s="80"/>
    </row>
    <row r="18" spans="1:19" ht="15">
      <c r="A18" s="65" t="s">
        <v>577</v>
      </c>
      <c r="B18" s="66">
        <v>0</v>
      </c>
      <c r="C18" s="26">
        <v>0</v>
      </c>
      <c r="D18" s="70">
        <f t="shared" si="15"/>
        <v>375.94622552380952</v>
      </c>
      <c r="E18" s="71">
        <f t="shared" si="16"/>
        <v>225.5677353142857</v>
      </c>
      <c r="F18" s="71">
        <v>16</v>
      </c>
      <c r="G18" s="73" t="s">
        <v>117</v>
      </c>
      <c r="H18" s="75" t="s">
        <v>117</v>
      </c>
      <c r="I18" s="39">
        <f>O18*Bonifikace!B$12</f>
        <v>0</v>
      </c>
      <c r="J18" s="50">
        <f>P18*Bonifikace!C$12</f>
        <v>375.94622552380952</v>
      </c>
      <c r="K18" s="50">
        <f>Q18*Bonifikace!D$12</f>
        <v>0</v>
      </c>
      <c r="L18" s="50">
        <f>R18*Bonifikace!D$12</f>
        <v>0</v>
      </c>
      <c r="M18" s="50">
        <f>S18*Bonifikace!E$12</f>
        <v>0</v>
      </c>
      <c r="N18" s="47">
        <f>T18*Bonifikace!F$12</f>
        <v>0</v>
      </c>
      <c r="O18" s="83"/>
      <c r="P18" s="36">
        <f>MCR!S47</f>
        <v>319.06666666666666</v>
      </c>
      <c r="Q18" s="36"/>
      <c r="R18" s="36"/>
      <c r="S18" s="80"/>
    </row>
    <row r="19" spans="1:19" ht="15">
      <c r="A19" s="81"/>
      <c r="B19" s="33"/>
      <c r="C19" s="70"/>
      <c r="D19" s="70"/>
      <c r="E19" s="84"/>
      <c r="F19" s="84"/>
      <c r="G19" s="80"/>
      <c r="H19" s="30"/>
      <c r="O19" s="83"/>
      <c r="P19" s="36"/>
      <c r="Q19" s="36"/>
      <c r="R19" s="36"/>
      <c r="S19" s="80"/>
    </row>
    <row r="20" spans="1:19" ht="15">
      <c r="A20" s="81"/>
      <c r="B20" s="33"/>
      <c r="C20" s="70"/>
      <c r="D20" s="70"/>
      <c r="E20" s="84"/>
      <c r="F20" s="84"/>
      <c r="G20" s="80"/>
      <c r="H20" s="30"/>
      <c r="O20" s="83"/>
      <c r="P20" s="36"/>
      <c r="Q20" s="36"/>
      <c r="R20" s="36"/>
      <c r="S20" s="80"/>
    </row>
    <row r="21" spans="1:19" ht="15">
      <c r="A21" s="81"/>
      <c r="C21" s="70"/>
      <c r="D21" s="70"/>
      <c r="E21" s="84"/>
      <c r="F21" s="84"/>
      <c r="G21" s="80"/>
      <c r="O21" s="83"/>
      <c r="P21" s="36"/>
      <c r="Q21" s="36"/>
      <c r="R21" s="36"/>
      <c r="S21" s="80"/>
    </row>
    <row r="22" spans="1:19" ht="15">
      <c r="A22" s="81"/>
      <c r="C22" s="70"/>
      <c r="D22" s="70"/>
      <c r="E22" s="84"/>
      <c r="F22" s="84"/>
      <c r="G22" s="80"/>
      <c r="O22" s="83"/>
      <c r="P22" s="36"/>
      <c r="Q22" s="36"/>
      <c r="R22" s="36"/>
      <c r="S22" s="80"/>
    </row>
    <row r="23" spans="1:19" ht="15">
      <c r="A23" s="81"/>
      <c r="C23" s="70"/>
      <c r="D23" s="78"/>
      <c r="E23" s="84"/>
      <c r="F23" s="84"/>
      <c r="G23" s="80"/>
      <c r="O23" s="83"/>
      <c r="P23" s="36"/>
      <c r="Q23" s="36"/>
      <c r="R23" s="36"/>
      <c r="S23" s="80"/>
    </row>
    <row r="24" spans="1:19" ht="15">
      <c r="A24" s="81"/>
      <c r="C24" s="70"/>
      <c r="D24" s="70"/>
      <c r="E24" s="84"/>
      <c r="F24" s="84"/>
      <c r="G24" s="80"/>
      <c r="O24" s="83"/>
      <c r="P24" s="36"/>
      <c r="Q24" s="36"/>
      <c r="R24" s="36"/>
      <c r="S24" s="80"/>
    </row>
    <row r="25" spans="1:19" ht="15">
      <c r="C25" s="70"/>
      <c r="D25" s="70"/>
      <c r="E25" s="84"/>
      <c r="F25" s="84"/>
      <c r="G25" s="80"/>
    </row>
    <row r="26" spans="1:19" ht="15">
      <c r="C26" s="70"/>
      <c r="D26" s="78"/>
      <c r="E26" s="84"/>
      <c r="F26" s="84"/>
      <c r="G26" s="80"/>
    </row>
    <row r="27" spans="1:19" ht="15">
      <c r="C27" s="70"/>
      <c r="D27" s="70"/>
      <c r="E27" s="84"/>
      <c r="F27" s="84"/>
      <c r="G27" s="80"/>
    </row>
    <row r="28" spans="1:19" ht="15">
      <c r="C28" s="70"/>
      <c r="D28" s="78"/>
      <c r="E28" s="84"/>
      <c r="F28" s="84"/>
      <c r="G28" s="80"/>
    </row>
    <row r="29" spans="1:19">
      <c r="C29" s="70"/>
      <c r="D29" s="70"/>
    </row>
    <row r="30" spans="1:19">
      <c r="C30" s="78"/>
      <c r="D30" s="78"/>
    </row>
  </sheetData>
  <mergeCells count="2">
    <mergeCell ref="I1:N1"/>
    <mergeCell ref="O1:T1"/>
  </mergeCells>
  <conditionalFormatting sqref="H3:H18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H1:H1048576">
    <cfRule type="cellIs" dxfId="3" priority="5" operator="equal">
      <formula>0</formula>
    </cfRule>
    <cfRule type="cellIs" priority="6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zoomScale="115" workbookViewId="0">
      <selection activeCell="D24" sqref="D24"/>
    </sheetView>
  </sheetViews>
  <sheetFormatPr baseColWidth="10" defaultColWidth="8.83203125" defaultRowHeight="13"/>
  <cols>
    <col min="1" max="1" width="26.5" customWidth="1"/>
    <col min="2" max="2" width="14.5" style="18" customWidth="1"/>
    <col min="3" max="3" width="12.5" customWidth="1"/>
    <col min="5" max="5" width="11.1640625" bestFit="1" customWidth="1"/>
  </cols>
  <sheetData>
    <row r="1" spans="1:6">
      <c r="B1" s="43" t="str">
        <f>'RANKLIST 2022 uplny'!I2</f>
        <v>Belgie 2022</v>
      </c>
      <c r="C1" s="43" t="str">
        <f>'RANKLIST 2022 uplny'!J2</f>
        <v>MCR2022</v>
      </c>
      <c r="D1" s="43" t="str">
        <f>'RANKLIST 2022 uplny'!K2</f>
        <v>MS2022</v>
      </c>
      <c r="E1" s="43"/>
      <c r="F1" s="43"/>
    </row>
    <row r="2" spans="1:6">
      <c r="A2" t="s">
        <v>22</v>
      </c>
      <c r="B2" s="20">
        <v>37</v>
      </c>
      <c r="C2" s="18">
        <v>25</v>
      </c>
      <c r="D2" s="18"/>
      <c r="E2" s="18"/>
      <c r="F2" s="27"/>
    </row>
    <row r="3" spans="1:6">
      <c r="A3" t="s">
        <v>23</v>
      </c>
      <c r="B3" s="20">
        <f>'World top 100 2022'!H202</f>
        <v>11212</v>
      </c>
      <c r="C3" s="53">
        <f>'World top 100 2022'!I202</f>
        <v>6592</v>
      </c>
      <c r="D3" s="18"/>
      <c r="E3" s="18"/>
      <c r="F3" s="27"/>
    </row>
    <row r="4" spans="1:6">
      <c r="B4" s="20"/>
      <c r="F4" s="27"/>
    </row>
    <row r="5" spans="1:6">
      <c r="A5" s="22" t="s">
        <v>3</v>
      </c>
      <c r="B5" s="23">
        <v>10000</v>
      </c>
      <c r="F5" s="27"/>
    </row>
    <row r="6" spans="1:6">
      <c r="A6" s="22" t="s">
        <v>7</v>
      </c>
      <c r="B6" s="24">
        <v>0.2</v>
      </c>
      <c r="F6" s="27"/>
    </row>
    <row r="7" spans="1:6">
      <c r="A7" s="22" t="s">
        <v>5</v>
      </c>
      <c r="B7" s="23">
        <v>40</v>
      </c>
      <c r="F7" s="27"/>
    </row>
    <row r="8" spans="1:6">
      <c r="A8" s="22" t="s">
        <v>18</v>
      </c>
      <c r="B8" s="23">
        <f>+B7-12</f>
        <v>28</v>
      </c>
      <c r="F8" s="27"/>
    </row>
    <row r="9" spans="1:6">
      <c r="A9" s="22" t="s">
        <v>6</v>
      </c>
      <c r="B9" s="24">
        <v>0.1</v>
      </c>
      <c r="F9" s="27"/>
    </row>
    <row r="10" spans="1:6">
      <c r="A10" t="s">
        <v>4</v>
      </c>
      <c r="B10" s="18">
        <f t="shared" ref="B10" si="0">IF(B3&gt;$B$5,$B$5,B3)</f>
        <v>10000</v>
      </c>
      <c r="C10" s="18">
        <f>IF(C3&gt;$B$5,$B$5,C3)</f>
        <v>6592</v>
      </c>
      <c r="D10" s="18"/>
      <c r="E10" s="18"/>
      <c r="F10" s="18"/>
    </row>
    <row r="11" spans="1:6">
      <c r="A11" t="s">
        <v>8</v>
      </c>
      <c r="B11" s="18">
        <f>IF(B2-12&gt;$B$8,$B$8,B2-12)</f>
        <v>25</v>
      </c>
      <c r="C11" s="18">
        <f t="shared" ref="C11" si="1">IF(C2-12&gt;$B$8,$B$8,C2-12)</f>
        <v>13</v>
      </c>
      <c r="D11" s="18"/>
      <c r="E11" s="18"/>
      <c r="F11" s="18"/>
    </row>
    <row r="12" spans="1:6">
      <c r="A12" s="19" t="s">
        <v>2</v>
      </c>
      <c r="B12" s="21">
        <f>(B10/$B$5*$B$6)+((B11)/($B$8)*$B$9)+1</f>
        <v>1.2892857142857144</v>
      </c>
      <c r="C12" s="21">
        <f>(C10/$B$5*$B$6)+((C11)/($B$8)*$B$9)+1</f>
        <v>1.1782685714285714</v>
      </c>
      <c r="D12" s="21">
        <f>MAX(B12:C12)</f>
        <v>1.2892857142857144</v>
      </c>
      <c r="E12" s="21"/>
      <c r="F12" s="21"/>
    </row>
    <row r="15" spans="1:6">
      <c r="B15" s="29"/>
    </row>
    <row r="17" spans="2:2">
      <c r="B17" s="28"/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M202"/>
  <sheetViews>
    <sheetView zoomScale="115" zoomScaleNormal="115" workbookViewId="0">
      <pane xSplit="5" ySplit="1" topLeftCell="F22" activePane="bottomRight" state="frozen"/>
      <selection pane="topRight" activeCell="F1" sqref="F1"/>
      <selection pane="bottomLeft" activeCell="A2" sqref="A2"/>
      <selection pane="bottomRight" activeCell="F188" sqref="F22:F189"/>
    </sheetView>
  </sheetViews>
  <sheetFormatPr baseColWidth="10" defaultColWidth="8.83203125" defaultRowHeight="13"/>
  <cols>
    <col min="1" max="1" width="5.83203125" style="41" customWidth="1"/>
    <col min="2" max="2" width="29" style="41" customWidth="1"/>
    <col min="3" max="3" width="18.33203125" style="41" customWidth="1"/>
    <col min="4" max="4" width="8.5" style="41" customWidth="1"/>
    <col min="5" max="5" width="8.5" style="42" bestFit="1" customWidth="1"/>
    <col min="6" max="6" width="14.1640625" style="42" customWidth="1"/>
    <col min="7" max="7" width="14.5" style="42" customWidth="1"/>
    <col min="8" max="8" width="16.33203125" style="26" bestFit="1" customWidth="1"/>
    <col min="9" max="9" width="14.33203125" style="26" bestFit="1" customWidth="1"/>
    <col min="10" max="10" width="14.33203125" style="26" customWidth="1"/>
    <col min="11" max="11" width="14.1640625" style="26" bestFit="1" customWidth="1"/>
    <col min="12" max="12" width="16.5" style="26" bestFit="1" customWidth="1"/>
  </cols>
  <sheetData>
    <row r="1" spans="1:13" ht="14" thickBot="1">
      <c r="A1" s="34"/>
      <c r="B1" s="35"/>
      <c r="C1" s="35"/>
      <c r="D1" s="35"/>
      <c r="E1" s="51"/>
      <c r="F1" s="85"/>
      <c r="G1" s="85"/>
      <c r="H1" s="31" t="str">
        <f>'RANKLIST 2022 uplny'!I2</f>
        <v>Belgie 2022</v>
      </c>
      <c r="I1" s="31" t="str">
        <f>'RANKLIST 2022 uplny'!J2</f>
        <v>MCR2022</v>
      </c>
      <c r="J1" s="31" t="str">
        <f>'RANKLIST 2022 uplny'!K2</f>
        <v>MS2022</v>
      </c>
      <c r="K1" s="31">
        <f>'RANKLIST 2022 uplny'!L2</f>
        <v>0</v>
      </c>
      <c r="L1" s="31">
        <f>'RANKLIST 2022 uplny'!M2</f>
        <v>0</v>
      </c>
      <c r="M1" s="31">
        <f>'RANKLIST 2022 uplny'!N2</f>
        <v>0</v>
      </c>
    </row>
    <row r="2" spans="1:13" ht="15" hidden="1" thickBot="1">
      <c r="A2" s="4">
        <v>1</v>
      </c>
      <c r="B2" s="86"/>
      <c r="C2" s="4" t="s">
        <v>133</v>
      </c>
      <c r="D2" s="4" t="s">
        <v>134</v>
      </c>
      <c r="E2" s="2"/>
      <c r="F2" s="8">
        <v>1000</v>
      </c>
      <c r="G2" s="52"/>
      <c r="H2" s="18"/>
      <c r="I2" s="29"/>
      <c r="J2" s="29"/>
      <c r="K2" s="18"/>
      <c r="L2" s="18"/>
    </row>
    <row r="3" spans="1:13" ht="15" hidden="1" thickBot="1">
      <c r="A3" s="3"/>
      <c r="B3" s="87" t="s">
        <v>54</v>
      </c>
      <c r="C3" s="3"/>
      <c r="D3" s="3"/>
      <c r="E3" s="1"/>
      <c r="F3" s="17"/>
      <c r="G3" s="52"/>
      <c r="H3" s="18"/>
      <c r="I3" s="18"/>
      <c r="J3" s="44"/>
      <c r="K3" s="18"/>
      <c r="L3" s="18"/>
    </row>
    <row r="4" spans="1:13" ht="15" hidden="1" thickBot="1">
      <c r="A4" s="4">
        <v>2</v>
      </c>
      <c r="B4" s="86"/>
      <c r="C4" s="4" t="s">
        <v>135</v>
      </c>
      <c r="D4" s="4" t="s">
        <v>134</v>
      </c>
      <c r="E4" s="7" t="s">
        <v>136</v>
      </c>
      <c r="F4" s="8">
        <v>961.46</v>
      </c>
      <c r="G4" s="52"/>
      <c r="H4" s="64" t="s">
        <v>100</v>
      </c>
      <c r="I4" s="18"/>
      <c r="J4" s="18"/>
      <c r="K4" s="18"/>
      <c r="L4" s="18"/>
    </row>
    <row r="5" spans="1:13" ht="15" hidden="1" thickBot="1">
      <c r="A5" s="3"/>
      <c r="B5" s="87" t="s">
        <v>67</v>
      </c>
      <c r="C5" s="3"/>
      <c r="D5" s="3"/>
      <c r="E5" s="14"/>
      <c r="F5" s="17"/>
      <c r="G5" s="52"/>
      <c r="H5" s="98"/>
      <c r="J5" s="45"/>
    </row>
    <row r="6" spans="1:13" ht="15" hidden="1" thickBot="1">
      <c r="A6" s="4">
        <v>3</v>
      </c>
      <c r="B6" s="86"/>
      <c r="C6" s="4" t="s">
        <v>138</v>
      </c>
      <c r="D6" s="4" t="s">
        <v>134</v>
      </c>
      <c r="E6" s="7" t="s">
        <v>139</v>
      </c>
      <c r="F6" s="8">
        <v>924.02</v>
      </c>
      <c r="G6" s="52"/>
      <c r="H6" s="18"/>
      <c r="I6" s="18"/>
      <c r="J6" s="44"/>
      <c r="K6" s="18"/>
      <c r="L6" s="18"/>
    </row>
    <row r="7" spans="1:13" ht="15" hidden="1" thickBot="1">
      <c r="A7" s="3"/>
      <c r="B7" s="87" t="s">
        <v>137</v>
      </c>
      <c r="C7" s="3"/>
      <c r="D7" s="3"/>
      <c r="E7" s="14"/>
      <c r="F7" s="17"/>
      <c r="G7" s="52"/>
      <c r="H7" s="44"/>
      <c r="I7" s="18"/>
      <c r="J7" s="44"/>
      <c r="K7" s="18"/>
      <c r="L7" s="18"/>
    </row>
    <row r="8" spans="1:13" ht="15" hidden="1" thickBot="1">
      <c r="A8" s="4">
        <v>4</v>
      </c>
      <c r="B8" s="86"/>
      <c r="C8" s="4" t="s">
        <v>133</v>
      </c>
      <c r="D8" s="4" t="s">
        <v>134</v>
      </c>
      <c r="E8" s="7" t="s">
        <v>140</v>
      </c>
      <c r="F8" s="8">
        <v>918.22</v>
      </c>
      <c r="G8" s="52"/>
      <c r="H8" s="64" t="s">
        <v>100</v>
      </c>
      <c r="I8" s="18"/>
      <c r="J8" s="18"/>
      <c r="K8" s="29"/>
      <c r="L8" s="18"/>
    </row>
    <row r="9" spans="1:13" ht="15" hidden="1" thickBot="1">
      <c r="A9" s="3"/>
      <c r="B9" s="87" t="s">
        <v>53</v>
      </c>
      <c r="C9" s="3"/>
      <c r="D9" s="3"/>
      <c r="E9" s="14"/>
      <c r="F9" s="17"/>
      <c r="G9" s="52"/>
      <c r="H9" s="18"/>
      <c r="I9" s="18"/>
      <c r="J9" s="18"/>
      <c r="K9" s="18"/>
      <c r="L9" s="29"/>
    </row>
    <row r="10" spans="1:13" ht="15" hidden="1" thickBot="1">
      <c r="A10" s="4">
        <v>5</v>
      </c>
      <c r="B10" s="86"/>
      <c r="C10" s="4" t="s">
        <v>142</v>
      </c>
      <c r="D10" s="4" t="s">
        <v>134</v>
      </c>
      <c r="E10" s="7" t="s">
        <v>143</v>
      </c>
      <c r="F10" s="8">
        <v>908.59</v>
      </c>
      <c r="G10" s="52"/>
      <c r="H10" s="18"/>
      <c r="I10" s="18"/>
      <c r="J10" s="18"/>
      <c r="K10" s="18"/>
      <c r="L10" s="18"/>
    </row>
    <row r="11" spans="1:13" ht="15" hidden="1" thickBot="1">
      <c r="A11" s="3"/>
      <c r="B11" s="87" t="s">
        <v>141</v>
      </c>
      <c r="C11" s="3"/>
      <c r="D11" s="3"/>
      <c r="E11" s="14"/>
      <c r="F11" s="17"/>
      <c r="G11" s="52"/>
      <c r="H11" s="18"/>
      <c r="I11" s="18"/>
      <c r="J11" s="18"/>
      <c r="K11" s="18"/>
      <c r="L11" s="18"/>
    </row>
    <row r="12" spans="1:13" ht="15" hidden="1" thickBot="1">
      <c r="A12" s="4">
        <v>6</v>
      </c>
      <c r="B12" s="86"/>
      <c r="C12" s="4" t="s">
        <v>144</v>
      </c>
      <c r="D12" s="4" t="s">
        <v>134</v>
      </c>
      <c r="E12" s="7" t="s">
        <v>140</v>
      </c>
      <c r="F12" s="8">
        <v>907.1</v>
      </c>
      <c r="G12" s="52"/>
      <c r="H12" s="29"/>
      <c r="I12" s="18"/>
      <c r="J12" s="18"/>
      <c r="K12" s="18"/>
      <c r="L12" s="18"/>
    </row>
    <row r="13" spans="1:13" ht="15" hidden="1" thickBot="1">
      <c r="A13" s="3"/>
      <c r="B13" s="87" t="s">
        <v>62</v>
      </c>
      <c r="C13" s="3"/>
      <c r="D13" s="3"/>
      <c r="E13" s="14"/>
      <c r="F13" s="17"/>
      <c r="G13" s="52"/>
      <c r="H13" s="18"/>
      <c r="I13" s="18"/>
      <c r="J13" s="18"/>
      <c r="K13" s="18"/>
      <c r="L13" s="18"/>
    </row>
    <row r="14" spans="1:13" ht="15" hidden="1" thickBot="1">
      <c r="A14" s="4">
        <v>7</v>
      </c>
      <c r="B14" s="86"/>
      <c r="C14" s="4" t="s">
        <v>144</v>
      </c>
      <c r="D14" s="4" t="s">
        <v>134</v>
      </c>
      <c r="E14" s="6" t="s">
        <v>145</v>
      </c>
      <c r="F14" s="8">
        <v>903.81</v>
      </c>
      <c r="G14" s="52"/>
      <c r="H14" s="64" t="s">
        <v>100</v>
      </c>
      <c r="I14" s="18"/>
      <c r="J14" s="18"/>
      <c r="K14" s="18"/>
      <c r="L14" s="18"/>
    </row>
    <row r="15" spans="1:13" ht="15" hidden="1" thickBot="1">
      <c r="A15" s="3"/>
      <c r="B15" s="87" t="s">
        <v>65</v>
      </c>
      <c r="C15" s="3"/>
      <c r="D15" s="3"/>
      <c r="E15" s="9"/>
      <c r="F15" s="17"/>
      <c r="G15" s="52"/>
      <c r="H15" s="18"/>
      <c r="I15" s="18"/>
      <c r="J15" s="18"/>
      <c r="K15" s="18"/>
      <c r="L15" s="18"/>
    </row>
    <row r="16" spans="1:13" ht="15" hidden="1" thickBot="1">
      <c r="A16" s="4">
        <v>8</v>
      </c>
      <c r="B16" s="86"/>
      <c r="C16" s="4" t="s">
        <v>146</v>
      </c>
      <c r="D16" s="4" t="s">
        <v>134</v>
      </c>
      <c r="E16" s="6" t="s">
        <v>147</v>
      </c>
      <c r="F16" s="8">
        <v>897.35</v>
      </c>
      <c r="G16" s="52"/>
      <c r="H16" s="18"/>
      <c r="I16" s="18"/>
      <c r="J16" s="18"/>
      <c r="K16" s="18"/>
      <c r="L16" s="18"/>
    </row>
    <row r="17" spans="1:12" ht="15" hidden="1" thickBot="1">
      <c r="A17" s="3"/>
      <c r="B17" s="87" t="s">
        <v>70</v>
      </c>
      <c r="C17" s="3"/>
      <c r="D17" s="3"/>
      <c r="E17" s="9"/>
      <c r="F17" s="17"/>
      <c r="G17" s="52"/>
      <c r="H17" s="18"/>
      <c r="I17" s="18"/>
      <c r="J17" s="18"/>
      <c r="K17" s="18"/>
      <c r="L17" s="18"/>
    </row>
    <row r="18" spans="1:12" ht="15" hidden="1" thickBot="1">
      <c r="A18" s="4">
        <v>9</v>
      </c>
      <c r="B18" s="86"/>
      <c r="C18" s="4" t="s">
        <v>138</v>
      </c>
      <c r="D18" s="4" t="s">
        <v>134</v>
      </c>
      <c r="E18" s="7" t="s">
        <v>139</v>
      </c>
      <c r="F18" s="8">
        <v>854.88</v>
      </c>
      <c r="G18" s="52"/>
      <c r="H18" s="18"/>
      <c r="I18" s="18"/>
      <c r="J18" s="18"/>
      <c r="K18" s="18"/>
      <c r="L18" s="18"/>
    </row>
    <row r="19" spans="1:12" ht="15" hidden="1" thickBot="1">
      <c r="A19" s="3"/>
      <c r="B19" s="87" t="s">
        <v>148</v>
      </c>
      <c r="C19" s="3"/>
      <c r="D19" s="3"/>
      <c r="E19" s="14"/>
      <c r="F19" s="17"/>
      <c r="G19" s="52"/>
      <c r="H19" s="18"/>
      <c r="I19" s="18"/>
      <c r="J19" s="18"/>
      <c r="K19" s="18"/>
      <c r="L19" s="18"/>
    </row>
    <row r="20" spans="1:12" ht="15" hidden="1" thickBot="1">
      <c r="A20" s="4">
        <v>10</v>
      </c>
      <c r="B20" s="86"/>
      <c r="C20" s="4" t="s">
        <v>149</v>
      </c>
      <c r="D20" s="4" t="s">
        <v>134</v>
      </c>
      <c r="E20" s="7" t="s">
        <v>150</v>
      </c>
      <c r="F20" s="8">
        <v>851.53</v>
      </c>
      <c r="G20" s="52"/>
      <c r="H20" s="18"/>
      <c r="I20" s="18"/>
      <c r="J20" s="18"/>
      <c r="K20" s="18"/>
      <c r="L20" s="18"/>
    </row>
    <row r="21" spans="1:12" ht="15" hidden="1" thickBot="1">
      <c r="A21" s="3"/>
      <c r="B21" s="87" t="s">
        <v>75</v>
      </c>
      <c r="C21" s="3"/>
      <c r="D21" s="3"/>
      <c r="E21" s="14"/>
      <c r="F21" s="17"/>
      <c r="G21" s="52"/>
      <c r="H21" s="18"/>
      <c r="I21" s="18"/>
      <c r="J21" s="18"/>
      <c r="K21" s="29"/>
      <c r="L21" s="18"/>
    </row>
    <row r="22" spans="1:12" ht="15" thickBot="1">
      <c r="A22" s="4">
        <v>11</v>
      </c>
      <c r="B22" s="86"/>
      <c r="C22" s="4" t="s">
        <v>152</v>
      </c>
      <c r="D22" s="4" t="s">
        <v>134</v>
      </c>
      <c r="E22" s="7" t="s">
        <v>136</v>
      </c>
      <c r="F22" s="8">
        <v>841.29</v>
      </c>
      <c r="G22" s="52"/>
      <c r="H22" s="18"/>
      <c r="I22" s="64" t="s">
        <v>100</v>
      </c>
      <c r="J22" s="18"/>
      <c r="K22" s="18"/>
      <c r="L22" s="18"/>
    </row>
    <row r="23" spans="1:12" ht="15" hidden="1" thickBot="1">
      <c r="A23" s="3"/>
      <c r="B23" s="87" t="s">
        <v>151</v>
      </c>
      <c r="C23" s="3"/>
      <c r="D23" s="3"/>
      <c r="E23" s="14"/>
      <c r="F23" s="17"/>
      <c r="G23" s="52"/>
    </row>
    <row r="24" spans="1:12" ht="15" hidden="1" thickBot="1">
      <c r="A24" s="4">
        <v>12</v>
      </c>
      <c r="B24" s="86"/>
      <c r="C24" s="4" t="s">
        <v>138</v>
      </c>
      <c r="D24" s="4" t="s">
        <v>134</v>
      </c>
      <c r="E24" s="7" t="s">
        <v>154</v>
      </c>
      <c r="F24" s="8">
        <v>836.96</v>
      </c>
      <c r="G24" s="52"/>
      <c r="H24" s="18"/>
      <c r="I24" s="18"/>
      <c r="J24" s="44"/>
      <c r="K24" s="18"/>
      <c r="L24" s="18"/>
    </row>
    <row r="25" spans="1:12" ht="15" hidden="1" thickBot="1">
      <c r="A25" s="3"/>
      <c r="B25" s="87" t="s">
        <v>153</v>
      </c>
      <c r="C25" s="3"/>
      <c r="D25" s="3"/>
      <c r="E25" s="14"/>
      <c r="F25" s="17"/>
      <c r="G25" s="52"/>
      <c r="H25" s="29"/>
      <c r="I25" s="64"/>
      <c r="J25" s="18"/>
      <c r="K25" s="18"/>
      <c r="L25" s="18"/>
    </row>
    <row r="26" spans="1:12" ht="15" hidden="1" thickBot="1">
      <c r="A26" s="4">
        <v>13</v>
      </c>
      <c r="B26" s="86"/>
      <c r="C26" s="4" t="s">
        <v>156</v>
      </c>
      <c r="D26" s="4" t="s">
        <v>134</v>
      </c>
      <c r="E26" s="6" t="s">
        <v>157</v>
      </c>
      <c r="F26" s="8">
        <v>831.65</v>
      </c>
      <c r="G26" s="52"/>
      <c r="H26" s="18"/>
      <c r="I26" s="18"/>
      <c r="J26" s="18"/>
      <c r="K26" s="18"/>
      <c r="L26" s="18"/>
    </row>
    <row r="27" spans="1:12" ht="15" hidden="1" thickBot="1">
      <c r="A27" s="3"/>
      <c r="B27" s="87" t="s">
        <v>155</v>
      </c>
      <c r="C27" s="3"/>
      <c r="D27" s="3"/>
      <c r="E27" s="9"/>
      <c r="F27" s="17"/>
      <c r="G27" s="52"/>
      <c r="H27" s="18"/>
      <c r="I27" s="18"/>
      <c r="J27" s="44"/>
      <c r="K27" s="18"/>
      <c r="L27" s="18"/>
    </row>
    <row r="28" spans="1:12" ht="15" hidden="1" thickBot="1">
      <c r="A28" s="4">
        <v>14</v>
      </c>
      <c r="B28" s="86"/>
      <c r="C28" s="4" t="s">
        <v>138</v>
      </c>
      <c r="D28" s="4" t="s">
        <v>134</v>
      </c>
      <c r="E28" s="7" t="s">
        <v>159</v>
      </c>
      <c r="F28" s="8">
        <v>828.33</v>
      </c>
      <c r="G28" s="52"/>
      <c r="H28" s="18"/>
      <c r="I28" s="64"/>
      <c r="J28" s="18"/>
      <c r="K28" s="18"/>
      <c r="L28" s="18"/>
    </row>
    <row r="29" spans="1:12" ht="15" hidden="1" thickBot="1">
      <c r="A29" s="3"/>
      <c r="B29" s="87" t="s">
        <v>158</v>
      </c>
      <c r="C29" s="3"/>
      <c r="D29" s="3"/>
      <c r="E29" s="14"/>
      <c r="F29" s="17"/>
      <c r="G29" s="52"/>
      <c r="H29" s="18"/>
      <c r="I29" s="18"/>
      <c r="J29" s="18"/>
      <c r="K29" s="18"/>
      <c r="L29" s="18"/>
    </row>
    <row r="30" spans="1:12" ht="22.5" hidden="1" customHeight="1">
      <c r="A30" s="4">
        <v>15</v>
      </c>
      <c r="B30" s="86"/>
      <c r="C30" s="4" t="s">
        <v>160</v>
      </c>
      <c r="D30" s="4" t="s">
        <v>134</v>
      </c>
      <c r="E30" s="7" t="s">
        <v>161</v>
      </c>
      <c r="F30" s="8">
        <v>810.67</v>
      </c>
      <c r="G30" s="52"/>
      <c r="H30" s="64" t="s">
        <v>100</v>
      </c>
      <c r="I30" s="64"/>
      <c r="J30" s="18"/>
      <c r="K30" s="18"/>
      <c r="L30" s="18"/>
    </row>
    <row r="31" spans="1:12" ht="22.5" hidden="1" customHeight="1" thickBot="1">
      <c r="A31" s="3"/>
      <c r="B31" s="87" t="s">
        <v>55</v>
      </c>
      <c r="C31" s="3"/>
      <c r="D31" s="3"/>
      <c r="E31" s="14"/>
      <c r="F31" s="17"/>
      <c r="G31" s="52"/>
      <c r="H31" s="18"/>
      <c r="I31" s="18"/>
      <c r="J31" s="18"/>
      <c r="K31" s="18"/>
      <c r="L31" s="18"/>
    </row>
    <row r="32" spans="1:12" ht="22.5" hidden="1" customHeight="1">
      <c r="A32" s="4">
        <v>16</v>
      </c>
      <c r="B32" s="86"/>
      <c r="C32" s="4" t="s">
        <v>146</v>
      </c>
      <c r="D32" s="4" t="s">
        <v>134</v>
      </c>
      <c r="E32" s="6" t="s">
        <v>162</v>
      </c>
      <c r="F32" s="8">
        <v>804.46</v>
      </c>
      <c r="G32" s="52"/>
      <c r="H32" s="18"/>
      <c r="I32" s="18"/>
      <c r="J32" s="18"/>
      <c r="K32" s="18"/>
      <c r="L32" s="18"/>
    </row>
    <row r="33" spans="1:12" ht="22.5" hidden="1" customHeight="1" thickBot="1">
      <c r="A33" s="3"/>
      <c r="B33" s="87" t="s">
        <v>66</v>
      </c>
      <c r="C33" s="3"/>
      <c r="D33" s="3"/>
      <c r="E33" s="9"/>
      <c r="F33" s="17"/>
      <c r="G33" s="52"/>
      <c r="H33" s="29"/>
      <c r="I33" s="44"/>
      <c r="J33" s="29"/>
      <c r="K33" s="18"/>
      <c r="L33" s="18"/>
    </row>
    <row r="34" spans="1:12" ht="22.5" hidden="1" customHeight="1">
      <c r="A34" s="4">
        <v>17</v>
      </c>
      <c r="B34" s="86"/>
      <c r="C34" s="4" t="s">
        <v>152</v>
      </c>
      <c r="D34" s="4" t="s">
        <v>164</v>
      </c>
      <c r="E34" s="7" t="s">
        <v>154</v>
      </c>
      <c r="F34" s="8">
        <v>784.79</v>
      </c>
      <c r="G34" s="52"/>
      <c r="H34" s="44"/>
      <c r="I34" s="29"/>
      <c r="J34" s="29"/>
      <c r="K34" s="18"/>
      <c r="L34" s="18"/>
    </row>
    <row r="35" spans="1:12" ht="22.5" hidden="1" customHeight="1" thickBot="1">
      <c r="A35" s="3"/>
      <c r="B35" s="87" t="s">
        <v>163</v>
      </c>
      <c r="C35" s="3"/>
      <c r="D35" s="3"/>
      <c r="E35" s="14"/>
      <c r="F35" s="17"/>
      <c r="G35" s="52"/>
      <c r="H35" s="18"/>
      <c r="I35" s="18"/>
      <c r="J35" s="44"/>
      <c r="K35" s="18"/>
      <c r="L35" s="18"/>
    </row>
    <row r="36" spans="1:12" ht="22.5" hidden="1" customHeight="1">
      <c r="A36" s="4">
        <v>18</v>
      </c>
      <c r="B36" s="86"/>
      <c r="C36" s="4" t="s">
        <v>166</v>
      </c>
      <c r="D36" s="4" t="s">
        <v>134</v>
      </c>
      <c r="E36" s="6" t="s">
        <v>167</v>
      </c>
      <c r="F36" s="8">
        <v>776.75</v>
      </c>
    </row>
    <row r="37" spans="1:12" ht="22.5" hidden="1" customHeight="1" thickBot="1">
      <c r="A37" s="3"/>
      <c r="B37" s="87" t="s">
        <v>165</v>
      </c>
      <c r="C37" s="3"/>
      <c r="D37" s="3"/>
      <c r="E37" s="9"/>
      <c r="F37" s="17"/>
    </row>
    <row r="38" spans="1:12" ht="22.5" hidden="1" customHeight="1">
      <c r="A38" s="4">
        <v>19</v>
      </c>
      <c r="B38" s="86"/>
      <c r="C38" s="4" t="s">
        <v>133</v>
      </c>
      <c r="D38" s="4" t="s">
        <v>134</v>
      </c>
      <c r="E38" s="6" t="s">
        <v>162</v>
      </c>
      <c r="F38" s="8">
        <v>770.69</v>
      </c>
      <c r="I38" s="42"/>
    </row>
    <row r="39" spans="1:12" ht="22.5" hidden="1" customHeight="1" thickBot="1">
      <c r="A39" s="3"/>
      <c r="B39" s="87" t="s">
        <v>71</v>
      </c>
      <c r="C39" s="3"/>
      <c r="D39" s="3"/>
      <c r="E39" s="9"/>
      <c r="F39" s="17"/>
    </row>
    <row r="40" spans="1:12" ht="22.5" customHeight="1" thickBot="1">
      <c r="A40" s="4">
        <v>20</v>
      </c>
      <c r="B40" s="86"/>
      <c r="C40" s="4" t="s">
        <v>169</v>
      </c>
      <c r="D40" s="4" t="s">
        <v>134</v>
      </c>
      <c r="E40" s="7" t="s">
        <v>170</v>
      </c>
      <c r="F40" s="8">
        <v>770.6</v>
      </c>
      <c r="I40" s="98" t="s">
        <v>100</v>
      </c>
    </row>
    <row r="41" spans="1:12" ht="22.5" hidden="1" customHeight="1" thickBot="1">
      <c r="A41" s="3"/>
      <c r="B41" s="87" t="s">
        <v>168</v>
      </c>
      <c r="C41" s="3"/>
      <c r="D41" s="3"/>
      <c r="E41" s="14"/>
      <c r="F41" s="17"/>
    </row>
    <row r="42" spans="1:12" ht="22.5" hidden="1" customHeight="1">
      <c r="A42" s="4">
        <v>21</v>
      </c>
      <c r="B42" s="86"/>
      <c r="C42" s="4" t="s">
        <v>171</v>
      </c>
      <c r="D42" s="4" t="s">
        <v>134</v>
      </c>
      <c r="E42" s="7" t="s">
        <v>172</v>
      </c>
      <c r="F42" s="8">
        <v>767.22</v>
      </c>
    </row>
    <row r="43" spans="1:12" ht="22.5" hidden="1" customHeight="1" thickBot="1">
      <c r="A43" s="3"/>
      <c r="B43" s="87" t="s">
        <v>61</v>
      </c>
      <c r="C43" s="3"/>
      <c r="D43" s="3"/>
      <c r="E43" s="14"/>
      <c r="F43" s="17"/>
    </row>
    <row r="44" spans="1:12" ht="22.5" hidden="1" customHeight="1">
      <c r="A44" s="4">
        <v>22</v>
      </c>
      <c r="B44" s="86"/>
      <c r="C44" s="4" t="s">
        <v>142</v>
      </c>
      <c r="D44" s="4" t="s">
        <v>134</v>
      </c>
      <c r="E44" s="7" t="s">
        <v>174</v>
      </c>
      <c r="F44" s="8">
        <v>765.45</v>
      </c>
    </row>
    <row r="45" spans="1:12" ht="22.5" hidden="1" customHeight="1" thickBot="1">
      <c r="A45" s="3"/>
      <c r="B45" s="87" t="s">
        <v>173</v>
      </c>
      <c r="C45" s="3"/>
      <c r="D45" s="3"/>
      <c r="E45" s="14"/>
      <c r="F45" s="17"/>
    </row>
    <row r="46" spans="1:12" ht="22.5" customHeight="1" thickBot="1">
      <c r="A46" s="4">
        <v>23</v>
      </c>
      <c r="B46" s="86"/>
      <c r="C46" s="4" t="s">
        <v>160</v>
      </c>
      <c r="D46" s="4" t="s">
        <v>134</v>
      </c>
      <c r="E46" s="6" t="s">
        <v>175</v>
      </c>
      <c r="F46" s="8">
        <v>763.64</v>
      </c>
      <c r="H46" s="98" t="s">
        <v>100</v>
      </c>
      <c r="I46" s="98" t="s">
        <v>100</v>
      </c>
    </row>
    <row r="47" spans="1:12" ht="22.5" hidden="1" customHeight="1" thickBot="1">
      <c r="A47" s="3"/>
      <c r="B47" s="87" t="s">
        <v>58</v>
      </c>
      <c r="C47" s="3"/>
      <c r="D47" s="3"/>
      <c r="E47" s="9"/>
      <c r="F47" s="17"/>
    </row>
    <row r="48" spans="1:12" ht="22.5" hidden="1" customHeight="1">
      <c r="A48" s="4">
        <v>24</v>
      </c>
      <c r="B48" s="86"/>
      <c r="C48" s="4" t="s">
        <v>176</v>
      </c>
      <c r="D48" s="4" t="s">
        <v>134</v>
      </c>
      <c r="E48" s="7" t="s">
        <v>177</v>
      </c>
      <c r="F48" s="8">
        <v>758.45</v>
      </c>
    </row>
    <row r="49" spans="1:6" ht="22.5" hidden="1" customHeight="1" thickBot="1">
      <c r="A49" s="3"/>
      <c r="B49" s="87" t="s">
        <v>63</v>
      </c>
      <c r="C49" s="3"/>
      <c r="D49" s="3"/>
      <c r="E49" s="14"/>
      <c r="F49" s="17"/>
    </row>
    <row r="50" spans="1:6" ht="22.5" hidden="1" customHeight="1">
      <c r="A50" s="4">
        <v>25</v>
      </c>
      <c r="B50" s="86"/>
      <c r="C50" s="4" t="s">
        <v>156</v>
      </c>
      <c r="D50" s="4" t="s">
        <v>134</v>
      </c>
      <c r="E50" s="7" t="s">
        <v>179</v>
      </c>
      <c r="F50" s="8">
        <v>754.28</v>
      </c>
    </row>
    <row r="51" spans="1:6" ht="22.5" hidden="1" customHeight="1" thickBot="1">
      <c r="A51" s="3"/>
      <c r="B51" s="87" t="s">
        <v>178</v>
      </c>
      <c r="C51" s="3"/>
      <c r="D51" s="3"/>
      <c r="E51" s="14"/>
      <c r="F51" s="17"/>
    </row>
    <row r="52" spans="1:6" ht="22.5" hidden="1" customHeight="1">
      <c r="A52" s="4">
        <v>26</v>
      </c>
      <c r="B52" s="86"/>
      <c r="C52" s="4" t="s">
        <v>171</v>
      </c>
      <c r="D52" s="4" t="s">
        <v>134</v>
      </c>
      <c r="E52" s="7" t="s">
        <v>180</v>
      </c>
      <c r="F52" s="8">
        <v>743.85</v>
      </c>
    </row>
    <row r="53" spans="1:6" ht="22.5" hidden="1" customHeight="1" thickBot="1">
      <c r="A53" s="3"/>
      <c r="B53" s="87" t="s">
        <v>57</v>
      </c>
      <c r="C53" s="3"/>
      <c r="D53" s="3"/>
      <c r="E53" s="14"/>
      <c r="F53" s="17"/>
    </row>
    <row r="54" spans="1:6" ht="22.5" hidden="1" customHeight="1">
      <c r="A54" s="4">
        <v>27</v>
      </c>
      <c r="B54" s="86"/>
      <c r="C54" s="4" t="s">
        <v>169</v>
      </c>
      <c r="D54" s="4" t="s">
        <v>134</v>
      </c>
      <c r="E54" s="7" t="s">
        <v>174</v>
      </c>
      <c r="F54" s="8">
        <v>738.13</v>
      </c>
    </row>
    <row r="55" spans="1:6" ht="22.5" hidden="1" customHeight="1" thickBot="1">
      <c r="A55" s="3"/>
      <c r="B55" s="87" t="s">
        <v>181</v>
      </c>
      <c r="C55" s="3"/>
      <c r="D55" s="3"/>
      <c r="E55" s="14"/>
      <c r="F55" s="17"/>
    </row>
    <row r="56" spans="1:6" ht="22.5" hidden="1" customHeight="1">
      <c r="A56" s="4">
        <v>28</v>
      </c>
      <c r="B56" s="86"/>
      <c r="C56" s="4" t="s">
        <v>156</v>
      </c>
      <c r="D56" s="4" t="s">
        <v>134</v>
      </c>
      <c r="E56" s="6" t="s">
        <v>183</v>
      </c>
      <c r="F56" s="8">
        <v>736.26</v>
      </c>
    </row>
    <row r="57" spans="1:6" ht="22.5" hidden="1" customHeight="1" thickBot="1">
      <c r="A57" s="3"/>
      <c r="B57" s="87" t="s">
        <v>182</v>
      </c>
      <c r="C57" s="3"/>
      <c r="D57" s="3"/>
      <c r="E57" s="9"/>
      <c r="F57" s="17"/>
    </row>
    <row r="58" spans="1:6" ht="22.5" hidden="1" customHeight="1">
      <c r="A58" s="4">
        <v>29</v>
      </c>
      <c r="B58" s="86"/>
      <c r="C58" s="4" t="s">
        <v>144</v>
      </c>
      <c r="D58" s="4" t="s">
        <v>164</v>
      </c>
      <c r="E58" s="7" t="s">
        <v>184</v>
      </c>
      <c r="F58" s="8">
        <v>735.56</v>
      </c>
    </row>
    <row r="59" spans="1:6" ht="22.5" hidden="1" customHeight="1" thickBot="1">
      <c r="A59" s="3"/>
      <c r="B59" s="87" t="s">
        <v>72</v>
      </c>
      <c r="C59" s="3"/>
      <c r="D59" s="3"/>
      <c r="E59" s="14"/>
      <c r="F59" s="17"/>
    </row>
    <row r="60" spans="1:6" ht="22.5" hidden="1" customHeight="1">
      <c r="A60" s="4">
        <v>30</v>
      </c>
      <c r="B60" s="86"/>
      <c r="C60" s="4" t="s">
        <v>135</v>
      </c>
      <c r="D60" s="4" t="s">
        <v>164</v>
      </c>
      <c r="E60" s="7" t="s">
        <v>143</v>
      </c>
      <c r="F60" s="8">
        <v>726.87</v>
      </c>
    </row>
    <row r="61" spans="1:6" ht="22.5" hidden="1" customHeight="1" thickBot="1">
      <c r="A61" s="3"/>
      <c r="B61" s="87" t="s">
        <v>185</v>
      </c>
      <c r="C61" s="3"/>
      <c r="D61" s="3"/>
      <c r="E61" s="14"/>
      <c r="F61" s="17"/>
    </row>
    <row r="62" spans="1:6" ht="22.5" hidden="1" customHeight="1">
      <c r="A62" s="4">
        <v>31</v>
      </c>
      <c r="B62" s="86"/>
      <c r="C62" s="4" t="s">
        <v>169</v>
      </c>
      <c r="D62" s="4" t="s">
        <v>134</v>
      </c>
      <c r="E62" s="7" t="s">
        <v>136</v>
      </c>
      <c r="F62" s="8">
        <v>726.06</v>
      </c>
    </row>
    <row r="63" spans="1:6" ht="22.5" hidden="1" customHeight="1" thickBot="1">
      <c r="A63" s="3"/>
      <c r="B63" s="87" t="s">
        <v>186</v>
      </c>
      <c r="C63" s="3"/>
      <c r="D63" s="3"/>
      <c r="E63" s="14"/>
      <c r="F63" s="17"/>
    </row>
    <row r="64" spans="1:6" ht="22.5" hidden="1" customHeight="1">
      <c r="A64" s="4">
        <v>32</v>
      </c>
      <c r="B64" s="86"/>
      <c r="C64" s="4" t="s">
        <v>146</v>
      </c>
      <c r="D64" s="4" t="s">
        <v>134</v>
      </c>
      <c r="E64" s="7" t="s">
        <v>187</v>
      </c>
      <c r="F64" s="8">
        <v>725.83</v>
      </c>
    </row>
    <row r="65" spans="1:9" ht="22.5" hidden="1" customHeight="1" thickBot="1">
      <c r="A65" s="3"/>
      <c r="B65" s="87" t="s">
        <v>56</v>
      </c>
      <c r="C65" s="3"/>
      <c r="D65" s="3"/>
      <c r="E65" s="14"/>
      <c r="F65" s="17"/>
    </row>
    <row r="66" spans="1:9" ht="22.5" customHeight="1" thickBot="1">
      <c r="A66" s="4">
        <v>33</v>
      </c>
      <c r="B66" s="86"/>
      <c r="C66" s="4" t="s">
        <v>188</v>
      </c>
      <c r="D66" s="4" t="s">
        <v>134</v>
      </c>
      <c r="E66" s="6" t="s">
        <v>162</v>
      </c>
      <c r="F66" s="8">
        <v>724.3</v>
      </c>
      <c r="I66" s="98" t="s">
        <v>100</v>
      </c>
    </row>
    <row r="67" spans="1:9" ht="22.5" hidden="1" customHeight="1" thickBot="1">
      <c r="A67" s="3"/>
      <c r="B67" s="87" t="s">
        <v>109</v>
      </c>
      <c r="C67" s="3"/>
      <c r="D67" s="3"/>
      <c r="E67" s="9"/>
      <c r="F67" s="17"/>
    </row>
    <row r="68" spans="1:9" ht="22.5" hidden="1" customHeight="1">
      <c r="A68" s="4">
        <v>34</v>
      </c>
      <c r="B68" s="86"/>
      <c r="C68" s="4" t="s">
        <v>166</v>
      </c>
      <c r="D68" s="4" t="s">
        <v>134</v>
      </c>
      <c r="E68" s="6" t="s">
        <v>190</v>
      </c>
      <c r="F68" s="8">
        <v>717.96</v>
      </c>
    </row>
    <row r="69" spans="1:9" ht="22.5" hidden="1" customHeight="1" thickBot="1">
      <c r="A69" s="3"/>
      <c r="B69" s="87" t="s">
        <v>189</v>
      </c>
      <c r="C69" s="3"/>
      <c r="D69" s="3"/>
      <c r="E69" s="9"/>
      <c r="F69" s="17"/>
    </row>
    <row r="70" spans="1:9" ht="22.5" hidden="1" customHeight="1">
      <c r="A70" s="4">
        <v>35</v>
      </c>
      <c r="B70" s="86"/>
      <c r="C70" s="4" t="s">
        <v>133</v>
      </c>
      <c r="D70" s="4" t="s">
        <v>134</v>
      </c>
      <c r="E70" s="6" t="s">
        <v>190</v>
      </c>
      <c r="F70" s="8">
        <v>715.84</v>
      </c>
    </row>
    <row r="71" spans="1:9" ht="22.5" hidden="1" customHeight="1" thickBot="1">
      <c r="A71" s="3"/>
      <c r="B71" s="87" t="s">
        <v>191</v>
      </c>
      <c r="C71" s="3"/>
      <c r="D71" s="3"/>
      <c r="E71" s="9"/>
      <c r="F71" s="17"/>
    </row>
    <row r="72" spans="1:9" ht="22.5" hidden="1" customHeight="1">
      <c r="A72" s="4">
        <v>36</v>
      </c>
      <c r="B72" s="86"/>
      <c r="C72" s="4" t="s">
        <v>138</v>
      </c>
      <c r="D72" s="4" t="s">
        <v>134</v>
      </c>
      <c r="E72" s="7" t="s">
        <v>193</v>
      </c>
      <c r="F72" s="8">
        <v>696.13</v>
      </c>
    </row>
    <row r="73" spans="1:9" ht="22.5" hidden="1" customHeight="1" thickBot="1">
      <c r="A73" s="3"/>
      <c r="B73" s="87" t="s">
        <v>192</v>
      </c>
      <c r="C73" s="3"/>
      <c r="D73" s="3"/>
      <c r="E73" s="14"/>
      <c r="F73" s="17"/>
    </row>
    <row r="74" spans="1:9" ht="22.5" hidden="1" customHeight="1">
      <c r="A74" s="4">
        <v>37</v>
      </c>
      <c r="B74" s="86"/>
      <c r="C74" s="4" t="s">
        <v>133</v>
      </c>
      <c r="D74" s="4" t="s">
        <v>164</v>
      </c>
      <c r="E74" s="7" t="s">
        <v>195</v>
      </c>
      <c r="F74" s="8">
        <v>695.78</v>
      </c>
    </row>
    <row r="75" spans="1:9" ht="22.5" hidden="1" customHeight="1" thickBot="1">
      <c r="A75" s="3"/>
      <c r="B75" s="87" t="s">
        <v>194</v>
      </c>
      <c r="C75" s="3"/>
      <c r="D75" s="3"/>
      <c r="E75" s="14"/>
      <c r="F75" s="17"/>
    </row>
    <row r="76" spans="1:9" ht="22.5" hidden="1" customHeight="1">
      <c r="A76" s="4">
        <v>38</v>
      </c>
      <c r="B76" s="86"/>
      <c r="C76" s="4" t="s">
        <v>152</v>
      </c>
      <c r="D76" s="4" t="s">
        <v>134</v>
      </c>
      <c r="E76" s="7" t="s">
        <v>197</v>
      </c>
      <c r="F76" s="8">
        <v>691.43</v>
      </c>
    </row>
    <row r="77" spans="1:9" ht="22.5" hidden="1" customHeight="1" thickBot="1">
      <c r="A77" s="3"/>
      <c r="B77" s="87" t="s">
        <v>196</v>
      </c>
      <c r="C77" s="3"/>
      <c r="D77" s="3"/>
      <c r="E77" s="14"/>
      <c r="F77" s="17"/>
    </row>
    <row r="78" spans="1:9" ht="22.5" customHeight="1" thickBot="1">
      <c r="A78" s="4">
        <v>39</v>
      </c>
      <c r="B78" s="86"/>
      <c r="C78" s="4" t="s">
        <v>188</v>
      </c>
      <c r="D78" s="4" t="s">
        <v>134</v>
      </c>
      <c r="E78" s="6" t="s">
        <v>162</v>
      </c>
      <c r="F78" s="8">
        <v>690.06</v>
      </c>
      <c r="I78" s="98" t="s">
        <v>100</v>
      </c>
    </row>
    <row r="79" spans="1:9" ht="22.5" hidden="1" customHeight="1" thickBot="1">
      <c r="A79" s="3"/>
      <c r="B79" s="87" t="s">
        <v>60</v>
      </c>
      <c r="C79" s="3"/>
      <c r="D79" s="3"/>
      <c r="E79" s="9"/>
      <c r="F79" s="17"/>
    </row>
    <row r="80" spans="1:9" ht="22.5" hidden="1" customHeight="1">
      <c r="A80" s="4">
        <v>40</v>
      </c>
      <c r="B80" s="86"/>
      <c r="C80" s="4" t="s">
        <v>133</v>
      </c>
      <c r="D80" s="4" t="s">
        <v>134</v>
      </c>
      <c r="E80" s="7" t="s">
        <v>199</v>
      </c>
      <c r="F80" s="8">
        <v>684.9</v>
      </c>
      <c r="H80" s="98" t="s">
        <v>100</v>
      </c>
    </row>
    <row r="81" spans="1:9" ht="22.5" hidden="1" customHeight="1" thickBot="1">
      <c r="A81" s="3"/>
      <c r="B81" s="87" t="s">
        <v>198</v>
      </c>
      <c r="C81" s="3"/>
      <c r="D81" s="3"/>
      <c r="E81" s="14"/>
      <c r="F81" s="17"/>
    </row>
    <row r="82" spans="1:9" ht="22.5" hidden="1" customHeight="1">
      <c r="A82" s="4">
        <v>41</v>
      </c>
      <c r="B82" s="86"/>
      <c r="C82" s="4" t="s">
        <v>149</v>
      </c>
      <c r="D82" s="4" t="s">
        <v>134</v>
      </c>
      <c r="E82" s="7" t="s">
        <v>143</v>
      </c>
      <c r="F82" s="8">
        <v>684.28</v>
      </c>
    </row>
    <row r="83" spans="1:9" ht="22.5" hidden="1" customHeight="1" thickBot="1">
      <c r="A83" s="3"/>
      <c r="B83" s="87" t="s">
        <v>200</v>
      </c>
      <c r="C83" s="3"/>
      <c r="D83" s="3"/>
      <c r="E83" s="14"/>
      <c r="F83" s="17"/>
    </row>
    <row r="84" spans="1:9" ht="22.5" hidden="1" customHeight="1">
      <c r="A84" s="4">
        <v>42</v>
      </c>
      <c r="B84" s="86"/>
      <c r="C84" s="4" t="s">
        <v>201</v>
      </c>
      <c r="D84" s="4" t="s">
        <v>134</v>
      </c>
      <c r="E84" s="6" t="s">
        <v>202</v>
      </c>
      <c r="F84" s="8">
        <v>681.56</v>
      </c>
    </row>
    <row r="85" spans="1:9" ht="22.5" hidden="1" customHeight="1" thickBot="1">
      <c r="A85" s="3"/>
      <c r="B85" s="87" t="s">
        <v>94</v>
      </c>
      <c r="C85" s="3"/>
      <c r="D85" s="3"/>
      <c r="E85" s="9"/>
      <c r="F85" s="17"/>
    </row>
    <row r="86" spans="1:9" ht="22.5" hidden="1" customHeight="1">
      <c r="A86" s="4">
        <v>43</v>
      </c>
      <c r="B86" s="86"/>
      <c r="C86" s="4" t="s">
        <v>203</v>
      </c>
      <c r="D86" s="4" t="s">
        <v>134</v>
      </c>
      <c r="E86" s="7" t="s">
        <v>204</v>
      </c>
      <c r="F86" s="8">
        <v>677.99</v>
      </c>
      <c r="H86" s="98" t="s">
        <v>100</v>
      </c>
    </row>
    <row r="87" spans="1:9" ht="22.5" hidden="1" customHeight="1" thickBot="1">
      <c r="A87" s="3"/>
      <c r="B87" s="87" t="s">
        <v>78</v>
      </c>
      <c r="C87" s="3"/>
      <c r="D87" s="3"/>
      <c r="E87" s="14"/>
      <c r="F87" s="17"/>
    </row>
    <row r="88" spans="1:9" ht="22.5" hidden="1" customHeight="1">
      <c r="A88" s="4">
        <v>44</v>
      </c>
      <c r="B88" s="86"/>
      <c r="C88" s="4" t="s">
        <v>203</v>
      </c>
      <c r="D88" s="4" t="s">
        <v>134</v>
      </c>
      <c r="E88" s="7" t="s">
        <v>143</v>
      </c>
      <c r="F88" s="8">
        <v>675.29</v>
      </c>
      <c r="H88" s="98" t="s">
        <v>100</v>
      </c>
    </row>
    <row r="89" spans="1:9" ht="22.5" hidden="1" customHeight="1" thickBot="1">
      <c r="A89" s="3"/>
      <c r="B89" s="87" t="s">
        <v>74</v>
      </c>
      <c r="C89" s="3"/>
      <c r="D89" s="3"/>
      <c r="E89" s="14"/>
      <c r="F89" s="17"/>
      <c r="I89" s="98"/>
    </row>
    <row r="90" spans="1:9" ht="22.5" customHeight="1" thickBot="1">
      <c r="A90" s="4">
        <v>45</v>
      </c>
      <c r="B90" s="86"/>
      <c r="C90" s="4" t="s">
        <v>152</v>
      </c>
      <c r="D90" s="4" t="s">
        <v>134</v>
      </c>
      <c r="E90" s="7" t="s">
        <v>206</v>
      </c>
      <c r="F90" s="8">
        <v>672.15</v>
      </c>
      <c r="I90" s="26" t="s">
        <v>100</v>
      </c>
    </row>
    <row r="91" spans="1:9" ht="22.5" hidden="1" customHeight="1" thickBot="1">
      <c r="A91" s="3"/>
      <c r="B91" s="87" t="s">
        <v>205</v>
      </c>
      <c r="C91" s="3"/>
      <c r="D91" s="3"/>
      <c r="E91" s="14"/>
      <c r="F91" s="17"/>
    </row>
    <row r="92" spans="1:9" ht="22.5" hidden="1" customHeight="1">
      <c r="A92" s="4">
        <v>46</v>
      </c>
      <c r="B92" s="86"/>
      <c r="C92" s="4" t="s">
        <v>156</v>
      </c>
      <c r="D92" s="4" t="s">
        <v>134</v>
      </c>
      <c r="E92" s="6" t="s">
        <v>208</v>
      </c>
      <c r="F92" s="8">
        <v>668.38</v>
      </c>
    </row>
    <row r="93" spans="1:9" ht="22.5" hidden="1" customHeight="1" thickBot="1">
      <c r="A93" s="3"/>
      <c r="B93" s="87" t="s">
        <v>207</v>
      </c>
      <c r="C93" s="3"/>
      <c r="D93" s="3"/>
      <c r="E93" s="9"/>
      <c r="F93" s="17"/>
    </row>
    <row r="94" spans="1:9" ht="22.5" hidden="1" customHeight="1">
      <c r="A94" s="4">
        <v>47</v>
      </c>
      <c r="B94" s="86"/>
      <c r="C94" s="4" t="s">
        <v>135</v>
      </c>
      <c r="D94" s="4" t="s">
        <v>134</v>
      </c>
      <c r="E94" s="7" t="s">
        <v>209</v>
      </c>
      <c r="F94" s="8">
        <v>657.46</v>
      </c>
    </row>
    <row r="95" spans="1:9" ht="22.5" hidden="1" customHeight="1" thickBot="1">
      <c r="A95" s="3"/>
      <c r="B95" s="87" t="s">
        <v>95</v>
      </c>
      <c r="C95" s="3"/>
      <c r="D95" s="3"/>
      <c r="E95" s="14"/>
      <c r="F95" s="17"/>
    </row>
    <row r="96" spans="1:9" ht="22.5" hidden="1" customHeight="1">
      <c r="A96" s="4">
        <v>48</v>
      </c>
      <c r="B96" s="86"/>
      <c r="C96" s="4" t="s">
        <v>142</v>
      </c>
      <c r="D96" s="4" t="s">
        <v>134</v>
      </c>
      <c r="E96" s="7" t="s">
        <v>211</v>
      </c>
      <c r="F96" s="8">
        <v>644.07000000000005</v>
      </c>
    </row>
    <row r="97" spans="1:8" ht="22.5" hidden="1" customHeight="1" thickBot="1">
      <c r="A97" s="3"/>
      <c r="B97" s="87" t="s">
        <v>210</v>
      </c>
      <c r="C97" s="3"/>
      <c r="D97" s="3"/>
      <c r="E97" s="14"/>
      <c r="F97" s="17"/>
    </row>
    <row r="98" spans="1:8" ht="22.5" hidden="1" customHeight="1">
      <c r="A98" s="4">
        <v>49</v>
      </c>
      <c r="B98" s="86"/>
      <c r="C98" s="4" t="s">
        <v>213</v>
      </c>
      <c r="D98" s="4" t="s">
        <v>134</v>
      </c>
      <c r="E98" s="6" t="s">
        <v>208</v>
      </c>
      <c r="F98" s="8">
        <v>641.80999999999995</v>
      </c>
    </row>
    <row r="99" spans="1:8" ht="22.5" hidden="1" customHeight="1" thickBot="1">
      <c r="A99" s="3"/>
      <c r="B99" s="87" t="s">
        <v>212</v>
      </c>
      <c r="C99" s="3"/>
      <c r="D99" s="3"/>
      <c r="E99" s="9"/>
      <c r="F99" s="17"/>
    </row>
    <row r="100" spans="1:8" ht="22.5" hidden="1" customHeight="1">
      <c r="A100" s="4">
        <v>50</v>
      </c>
      <c r="B100" s="86"/>
      <c r="C100" s="4" t="s">
        <v>144</v>
      </c>
      <c r="D100" s="4" t="s">
        <v>134</v>
      </c>
      <c r="E100" s="7" t="s">
        <v>215</v>
      </c>
      <c r="F100" s="8">
        <v>635.62</v>
      </c>
    </row>
    <row r="101" spans="1:8" ht="22.5" hidden="1" customHeight="1" thickBot="1">
      <c r="A101" s="3"/>
      <c r="B101" s="87" t="s">
        <v>214</v>
      </c>
      <c r="C101" s="3"/>
      <c r="D101" s="3"/>
      <c r="E101" s="14"/>
      <c r="F101" s="17"/>
    </row>
    <row r="102" spans="1:8" ht="22.5" hidden="1" customHeight="1">
      <c r="A102" s="4">
        <v>51</v>
      </c>
      <c r="B102" s="86"/>
      <c r="C102" s="4" t="s">
        <v>138</v>
      </c>
      <c r="D102" s="4" t="s">
        <v>134</v>
      </c>
      <c r="E102" s="6" t="s">
        <v>208</v>
      </c>
      <c r="F102" s="8">
        <v>633.54</v>
      </c>
    </row>
    <row r="103" spans="1:8" ht="22.5" hidden="1" customHeight="1" thickBot="1">
      <c r="A103" s="3"/>
      <c r="B103" s="87" t="s">
        <v>216</v>
      </c>
      <c r="C103" s="3"/>
      <c r="D103" s="3"/>
      <c r="E103" s="9"/>
      <c r="F103" s="17"/>
    </row>
    <row r="104" spans="1:8" ht="22.5" hidden="1" customHeight="1">
      <c r="A104" s="4">
        <v>52</v>
      </c>
      <c r="B104" s="86"/>
      <c r="C104" s="4" t="s">
        <v>201</v>
      </c>
      <c r="D104" s="4" t="s">
        <v>134</v>
      </c>
      <c r="E104" s="6" t="s">
        <v>218</v>
      </c>
      <c r="F104" s="8">
        <v>633.33000000000004</v>
      </c>
    </row>
    <row r="105" spans="1:8" ht="22.5" hidden="1" customHeight="1" thickBot="1">
      <c r="A105" s="3"/>
      <c r="B105" s="87" t="s">
        <v>217</v>
      </c>
      <c r="C105" s="3"/>
      <c r="D105" s="3"/>
      <c r="E105" s="9"/>
      <c r="F105" s="17"/>
    </row>
    <row r="106" spans="1:8" ht="22.5" hidden="1" customHeight="1">
      <c r="A106" s="4">
        <v>53</v>
      </c>
      <c r="B106" s="86"/>
      <c r="C106" s="4" t="s">
        <v>219</v>
      </c>
      <c r="D106" s="4" t="s">
        <v>134</v>
      </c>
      <c r="E106" s="6" t="s">
        <v>220</v>
      </c>
      <c r="F106" s="8">
        <v>631.5</v>
      </c>
    </row>
    <row r="107" spans="1:8" ht="22.5" hidden="1" customHeight="1" thickBot="1">
      <c r="A107" s="3"/>
      <c r="B107" s="87" t="s">
        <v>110</v>
      </c>
      <c r="C107" s="3"/>
      <c r="D107" s="3"/>
      <c r="E107" s="9"/>
      <c r="F107" s="17"/>
    </row>
    <row r="108" spans="1:8" ht="22.5" hidden="1" customHeight="1">
      <c r="A108" s="4">
        <v>54</v>
      </c>
      <c r="B108" s="86"/>
      <c r="C108" s="4" t="s">
        <v>146</v>
      </c>
      <c r="D108" s="4" t="s">
        <v>134</v>
      </c>
      <c r="E108" s="7" t="s">
        <v>193</v>
      </c>
      <c r="F108" s="8">
        <v>628.61</v>
      </c>
    </row>
    <row r="109" spans="1:8" ht="22.5" hidden="1" customHeight="1" thickBot="1">
      <c r="A109" s="3"/>
      <c r="B109" s="87" t="s">
        <v>68</v>
      </c>
      <c r="C109" s="3"/>
      <c r="D109" s="3"/>
      <c r="E109" s="14"/>
      <c r="F109" s="17"/>
    </row>
    <row r="110" spans="1:8" ht="22.5" hidden="1" customHeight="1">
      <c r="A110" s="4">
        <v>55</v>
      </c>
      <c r="B110" s="86"/>
      <c r="C110" s="4" t="s">
        <v>219</v>
      </c>
      <c r="D110" s="4" t="s">
        <v>134</v>
      </c>
      <c r="E110" s="7" t="s">
        <v>221</v>
      </c>
      <c r="F110" s="8">
        <v>628.46</v>
      </c>
      <c r="H110" s="98" t="s">
        <v>100</v>
      </c>
    </row>
    <row r="111" spans="1:8" ht="22.5" hidden="1" customHeight="1" thickBot="1">
      <c r="A111" s="3"/>
      <c r="B111" s="87" t="s">
        <v>87</v>
      </c>
      <c r="C111" s="3"/>
      <c r="D111" s="3"/>
      <c r="E111" s="14"/>
      <c r="F111" s="17"/>
    </row>
    <row r="112" spans="1:8" ht="22.5" hidden="1" customHeight="1">
      <c r="A112" s="4">
        <v>56</v>
      </c>
      <c r="B112" s="86"/>
      <c r="C112" s="4" t="s">
        <v>138</v>
      </c>
      <c r="D112" s="4" t="s">
        <v>134</v>
      </c>
      <c r="E112" s="6" t="s">
        <v>223</v>
      </c>
      <c r="F112" s="8">
        <v>626.84</v>
      </c>
    </row>
    <row r="113" spans="1:9" ht="22.5" hidden="1" customHeight="1" thickBot="1">
      <c r="A113" s="3"/>
      <c r="B113" s="87" t="s">
        <v>222</v>
      </c>
      <c r="C113" s="3"/>
      <c r="D113" s="3"/>
      <c r="E113" s="9"/>
      <c r="F113" s="17"/>
    </row>
    <row r="114" spans="1:9" ht="22.5" hidden="1" customHeight="1">
      <c r="A114" s="4">
        <v>57</v>
      </c>
      <c r="B114" s="86"/>
      <c r="C114" s="4" t="s">
        <v>171</v>
      </c>
      <c r="D114" s="4" t="s">
        <v>134</v>
      </c>
      <c r="E114" s="2"/>
      <c r="F114" s="8">
        <v>625.17999999999995</v>
      </c>
    </row>
    <row r="115" spans="1:9" ht="22.5" hidden="1" customHeight="1" thickBot="1">
      <c r="A115" s="3"/>
      <c r="B115" s="87" t="s">
        <v>107</v>
      </c>
      <c r="C115" s="3"/>
      <c r="D115" s="3"/>
      <c r="E115" s="1"/>
      <c r="F115" s="17"/>
    </row>
    <row r="116" spans="1:9" ht="22.5" hidden="1" customHeight="1">
      <c r="A116" s="4">
        <v>58</v>
      </c>
      <c r="B116" s="86"/>
      <c r="C116" s="4" t="s">
        <v>142</v>
      </c>
      <c r="D116" s="4" t="s">
        <v>134</v>
      </c>
      <c r="E116" s="7" t="s">
        <v>224</v>
      </c>
      <c r="F116" s="8">
        <v>620.94000000000005</v>
      </c>
    </row>
    <row r="117" spans="1:9" ht="22.5" hidden="1" customHeight="1" thickBot="1">
      <c r="A117" s="3"/>
      <c r="B117" s="87" t="s">
        <v>97</v>
      </c>
      <c r="C117" s="3"/>
      <c r="D117" s="3"/>
      <c r="E117" s="14"/>
      <c r="F117" s="17"/>
    </row>
    <row r="118" spans="1:9" ht="22.5" hidden="1" customHeight="1">
      <c r="A118" s="4">
        <v>59</v>
      </c>
      <c r="B118" s="86"/>
      <c r="C118" s="4" t="s">
        <v>144</v>
      </c>
      <c r="D118" s="4" t="s">
        <v>134</v>
      </c>
      <c r="E118" s="7" t="s">
        <v>226</v>
      </c>
      <c r="F118" s="8">
        <v>617.39</v>
      </c>
    </row>
    <row r="119" spans="1:9" ht="22.5" hidden="1" customHeight="1" thickBot="1">
      <c r="A119" s="3"/>
      <c r="B119" s="87" t="s">
        <v>225</v>
      </c>
      <c r="C119" s="3"/>
      <c r="D119" s="3"/>
      <c r="E119" s="14"/>
      <c r="F119" s="17"/>
    </row>
    <row r="120" spans="1:9" ht="22.5" hidden="1" customHeight="1">
      <c r="A120" s="4">
        <v>60</v>
      </c>
      <c r="B120" s="86"/>
      <c r="C120" s="4" t="s">
        <v>156</v>
      </c>
      <c r="D120" s="4" t="s">
        <v>134</v>
      </c>
      <c r="E120" s="7" t="s">
        <v>227</v>
      </c>
      <c r="F120" s="8">
        <v>611.19000000000005</v>
      </c>
    </row>
    <row r="121" spans="1:9" ht="22.5" hidden="1" customHeight="1" thickBot="1">
      <c r="A121" s="3"/>
      <c r="B121" s="87" t="s">
        <v>76</v>
      </c>
      <c r="C121" s="3"/>
      <c r="D121" s="3"/>
      <c r="E121" s="14"/>
      <c r="F121" s="17"/>
    </row>
    <row r="122" spans="1:9" ht="22.5" hidden="1" customHeight="1">
      <c r="A122" s="4">
        <v>61</v>
      </c>
      <c r="B122" s="86"/>
      <c r="C122" s="4" t="s">
        <v>228</v>
      </c>
      <c r="D122" s="4" t="s">
        <v>134</v>
      </c>
      <c r="E122" s="7" t="s">
        <v>229</v>
      </c>
      <c r="F122" s="8">
        <v>607.72</v>
      </c>
    </row>
    <row r="123" spans="1:9" ht="22.5" hidden="1" customHeight="1" thickBot="1">
      <c r="A123" s="3"/>
      <c r="B123" s="87" t="s">
        <v>88</v>
      </c>
      <c r="C123" s="3"/>
      <c r="D123" s="3"/>
      <c r="E123" s="14"/>
      <c r="F123" s="17"/>
    </row>
    <row r="124" spans="1:9" ht="22.5" hidden="1" customHeight="1">
      <c r="A124" s="4">
        <v>62</v>
      </c>
      <c r="B124" s="86"/>
      <c r="C124" s="4" t="s">
        <v>135</v>
      </c>
      <c r="D124" s="4" t="s">
        <v>134</v>
      </c>
      <c r="E124" s="7" t="s">
        <v>211</v>
      </c>
      <c r="F124" s="8">
        <v>607.62</v>
      </c>
    </row>
    <row r="125" spans="1:9" ht="22.5" hidden="1" customHeight="1" thickBot="1">
      <c r="A125" s="3"/>
      <c r="B125" s="87" t="s">
        <v>230</v>
      </c>
      <c r="C125" s="3"/>
      <c r="D125" s="3"/>
      <c r="E125" s="14"/>
      <c r="F125" s="17"/>
    </row>
    <row r="126" spans="1:9" ht="22.5" customHeight="1" thickBot="1">
      <c r="A126" s="4">
        <v>63</v>
      </c>
      <c r="B126" s="86"/>
      <c r="C126" s="4" t="s">
        <v>188</v>
      </c>
      <c r="D126" s="4" t="s">
        <v>134</v>
      </c>
      <c r="E126" s="2"/>
      <c r="F126" s="8">
        <v>601.41999999999996</v>
      </c>
      <c r="I126" s="26" t="s">
        <v>100</v>
      </c>
    </row>
    <row r="127" spans="1:9" ht="22.5" hidden="1" customHeight="1" thickBot="1">
      <c r="A127" s="3"/>
      <c r="B127" s="87" t="s">
        <v>231</v>
      </c>
      <c r="C127" s="3"/>
      <c r="D127" s="3"/>
      <c r="E127" s="1"/>
      <c r="F127" s="17"/>
    </row>
    <row r="128" spans="1:9" ht="22.5" hidden="1" customHeight="1">
      <c r="A128" s="4">
        <v>64</v>
      </c>
      <c r="B128" s="86"/>
      <c r="C128" s="4" t="s">
        <v>201</v>
      </c>
      <c r="D128" s="4" t="s">
        <v>134</v>
      </c>
      <c r="E128" s="6" t="s">
        <v>233</v>
      </c>
      <c r="F128" s="8">
        <v>594.5</v>
      </c>
    </row>
    <row r="129" spans="1:8" ht="22.5" hidden="1" customHeight="1" thickBot="1">
      <c r="A129" s="3"/>
      <c r="B129" s="87" t="s">
        <v>232</v>
      </c>
      <c r="C129" s="3"/>
      <c r="D129" s="3"/>
      <c r="E129" s="9"/>
      <c r="F129" s="17"/>
    </row>
    <row r="130" spans="1:8" ht="22.5" hidden="1" customHeight="1">
      <c r="A130" s="4">
        <v>65</v>
      </c>
      <c r="B130" s="86"/>
      <c r="C130" s="4" t="s">
        <v>156</v>
      </c>
      <c r="D130" s="4" t="s">
        <v>134</v>
      </c>
      <c r="E130" s="7" t="s">
        <v>235</v>
      </c>
      <c r="F130" s="8">
        <v>580.09</v>
      </c>
    </row>
    <row r="131" spans="1:8" ht="22.5" hidden="1" customHeight="1" thickBot="1">
      <c r="A131" s="3"/>
      <c r="B131" s="87" t="s">
        <v>234</v>
      </c>
      <c r="C131" s="3"/>
      <c r="D131" s="3"/>
      <c r="E131" s="14"/>
      <c r="F131" s="17"/>
    </row>
    <row r="132" spans="1:8" ht="22.5" hidden="1" customHeight="1">
      <c r="A132" s="4">
        <v>66</v>
      </c>
      <c r="B132" s="86"/>
      <c r="C132" s="4" t="s">
        <v>219</v>
      </c>
      <c r="D132" s="4" t="s">
        <v>134</v>
      </c>
      <c r="E132" s="6" t="s">
        <v>175</v>
      </c>
      <c r="F132" s="8">
        <v>573.01</v>
      </c>
      <c r="H132" s="98" t="s">
        <v>100</v>
      </c>
    </row>
    <row r="133" spans="1:8" ht="22.5" hidden="1" customHeight="1" thickBot="1">
      <c r="A133" s="3"/>
      <c r="B133" s="87" t="s">
        <v>102</v>
      </c>
      <c r="C133" s="3"/>
      <c r="D133" s="3"/>
      <c r="E133" s="9"/>
      <c r="F133" s="17"/>
    </row>
    <row r="134" spans="1:8" ht="22.5" hidden="1" customHeight="1">
      <c r="A134" s="4">
        <v>67</v>
      </c>
      <c r="B134" s="86"/>
      <c r="C134" s="4" t="s">
        <v>152</v>
      </c>
      <c r="D134" s="4" t="s">
        <v>134</v>
      </c>
      <c r="E134" s="2"/>
      <c r="F134" s="8">
        <v>572.13</v>
      </c>
    </row>
    <row r="135" spans="1:8" ht="22.5" hidden="1" customHeight="1" thickBot="1">
      <c r="A135" s="3"/>
      <c r="B135" s="87" t="s">
        <v>236</v>
      </c>
      <c r="C135" s="3"/>
      <c r="D135" s="3"/>
      <c r="E135" s="1"/>
      <c r="F135" s="17"/>
    </row>
    <row r="136" spans="1:8" ht="22.5" hidden="1" customHeight="1">
      <c r="A136" s="4">
        <v>68</v>
      </c>
      <c r="B136" s="86"/>
      <c r="C136" s="4" t="s">
        <v>238</v>
      </c>
      <c r="D136" s="4" t="s">
        <v>134</v>
      </c>
      <c r="E136" s="2"/>
      <c r="F136" s="8">
        <v>571.91999999999996</v>
      </c>
    </row>
    <row r="137" spans="1:8" ht="22.5" hidden="1" customHeight="1" thickBot="1">
      <c r="A137" s="3"/>
      <c r="B137" s="87" t="s">
        <v>237</v>
      </c>
      <c r="C137" s="3"/>
      <c r="D137" s="3"/>
      <c r="E137" s="1"/>
      <c r="F137" s="17"/>
    </row>
    <row r="138" spans="1:8" ht="22.5" hidden="1" customHeight="1">
      <c r="A138" s="4">
        <v>69</v>
      </c>
      <c r="B138" s="86"/>
      <c r="C138" s="4" t="s">
        <v>142</v>
      </c>
      <c r="D138" s="4" t="s">
        <v>134</v>
      </c>
      <c r="E138" s="6" t="s">
        <v>240</v>
      </c>
      <c r="F138" s="8">
        <v>566.80999999999995</v>
      </c>
    </row>
    <row r="139" spans="1:8" ht="22.5" hidden="1" customHeight="1" thickBot="1">
      <c r="A139" s="3"/>
      <c r="B139" s="87" t="s">
        <v>239</v>
      </c>
      <c r="C139" s="3"/>
      <c r="D139" s="3"/>
      <c r="E139" s="9"/>
      <c r="F139" s="17"/>
    </row>
    <row r="140" spans="1:8" ht="22.5" hidden="1" customHeight="1">
      <c r="A140" s="4">
        <v>70</v>
      </c>
      <c r="B140" s="86"/>
      <c r="C140" s="4" t="s">
        <v>201</v>
      </c>
      <c r="D140" s="4" t="s">
        <v>134</v>
      </c>
      <c r="E140" s="2"/>
      <c r="F140" s="8">
        <v>565.42999999999995</v>
      </c>
    </row>
    <row r="141" spans="1:8" ht="22.5" hidden="1" customHeight="1" thickBot="1">
      <c r="A141" s="3"/>
      <c r="B141" s="87" t="s">
        <v>241</v>
      </c>
      <c r="C141" s="3"/>
      <c r="D141" s="3"/>
      <c r="E141" s="1"/>
      <c r="F141" s="17"/>
    </row>
    <row r="142" spans="1:8" ht="22.5" hidden="1" customHeight="1">
      <c r="A142" s="4">
        <v>71</v>
      </c>
      <c r="B142" s="86"/>
      <c r="C142" s="4" t="s">
        <v>242</v>
      </c>
      <c r="D142" s="4" t="s">
        <v>134</v>
      </c>
      <c r="E142" s="6" t="s">
        <v>243</v>
      </c>
      <c r="F142" s="8">
        <v>565.30999999999995</v>
      </c>
    </row>
    <row r="143" spans="1:8" ht="22.5" hidden="1" customHeight="1" thickBot="1">
      <c r="A143" s="3"/>
      <c r="B143" s="87" t="s">
        <v>83</v>
      </c>
      <c r="C143" s="3"/>
      <c r="D143" s="3"/>
      <c r="E143" s="9"/>
      <c r="F143" s="17"/>
    </row>
    <row r="144" spans="1:8" ht="22.5" hidden="1" customHeight="1">
      <c r="A144" s="4">
        <v>72</v>
      </c>
      <c r="B144" s="86"/>
      <c r="C144" s="4" t="s">
        <v>169</v>
      </c>
      <c r="D144" s="4" t="s">
        <v>134</v>
      </c>
      <c r="E144" s="6" t="s">
        <v>233</v>
      </c>
      <c r="F144" s="8">
        <v>563.70000000000005</v>
      </c>
    </row>
    <row r="145" spans="1:8" ht="22.5" hidden="1" customHeight="1" thickBot="1">
      <c r="A145" s="3"/>
      <c r="B145" s="87" t="s">
        <v>244</v>
      </c>
      <c r="C145" s="3"/>
      <c r="D145" s="3"/>
      <c r="E145" s="9"/>
      <c r="F145" s="17"/>
    </row>
    <row r="146" spans="1:8" ht="22.5" hidden="1" customHeight="1">
      <c r="A146" s="4">
        <v>73</v>
      </c>
      <c r="B146" s="86"/>
      <c r="C146" s="4" t="s">
        <v>135</v>
      </c>
      <c r="D146" s="4" t="s">
        <v>134</v>
      </c>
      <c r="E146" s="7" t="s">
        <v>199</v>
      </c>
      <c r="F146" s="8">
        <v>560.70000000000005</v>
      </c>
      <c r="H146" s="98" t="s">
        <v>100</v>
      </c>
    </row>
    <row r="147" spans="1:8" ht="22.5" hidden="1" customHeight="1" thickBot="1">
      <c r="A147" s="3"/>
      <c r="B147" s="87" t="s">
        <v>59</v>
      </c>
      <c r="C147" s="3"/>
      <c r="D147" s="3"/>
      <c r="E147" s="14"/>
      <c r="F147" s="17"/>
    </row>
    <row r="148" spans="1:8" ht="22.5" hidden="1" customHeight="1">
      <c r="A148" s="4">
        <v>74</v>
      </c>
      <c r="B148" s="86"/>
      <c r="C148" s="4" t="s">
        <v>176</v>
      </c>
      <c r="D148" s="4" t="s">
        <v>134</v>
      </c>
      <c r="E148" s="2"/>
      <c r="F148" s="8">
        <v>549.99</v>
      </c>
    </row>
    <row r="149" spans="1:8" ht="22.5" hidden="1" customHeight="1" thickBot="1">
      <c r="A149" s="3"/>
      <c r="B149" s="87" t="s">
        <v>245</v>
      </c>
      <c r="C149" s="3"/>
      <c r="D149" s="3"/>
      <c r="E149" s="1"/>
      <c r="F149" s="17"/>
    </row>
    <row r="150" spans="1:8" ht="22.5" hidden="1" customHeight="1">
      <c r="A150" s="4">
        <v>75</v>
      </c>
      <c r="B150" s="86"/>
      <c r="C150" s="4" t="s">
        <v>138</v>
      </c>
      <c r="D150" s="4" t="s">
        <v>134</v>
      </c>
      <c r="E150" s="7" t="s">
        <v>159</v>
      </c>
      <c r="F150" s="8">
        <v>548.64</v>
      </c>
    </row>
    <row r="151" spans="1:8" ht="22.5" hidden="1" customHeight="1" thickBot="1">
      <c r="A151" s="3"/>
      <c r="B151" s="87" t="s">
        <v>246</v>
      </c>
      <c r="C151" s="3"/>
      <c r="D151" s="3"/>
      <c r="E151" s="14"/>
      <c r="F151" s="17"/>
    </row>
    <row r="152" spans="1:8" ht="22.5" hidden="1" customHeight="1">
      <c r="A152" s="4">
        <v>76</v>
      </c>
      <c r="B152" s="86"/>
      <c r="C152" s="4" t="s">
        <v>146</v>
      </c>
      <c r="D152" s="4" t="s">
        <v>134</v>
      </c>
      <c r="E152" s="6" t="s">
        <v>218</v>
      </c>
      <c r="F152" s="8">
        <v>546.67999999999995</v>
      </c>
    </row>
    <row r="153" spans="1:8" ht="22.5" hidden="1" customHeight="1" thickBot="1">
      <c r="A153" s="3"/>
      <c r="B153" s="87" t="s">
        <v>77</v>
      </c>
      <c r="C153" s="3"/>
      <c r="D153" s="3"/>
      <c r="E153" s="9"/>
      <c r="F153" s="17"/>
    </row>
    <row r="154" spans="1:8" ht="22.5" hidden="1" customHeight="1">
      <c r="A154" s="4">
        <v>77</v>
      </c>
      <c r="B154" s="86"/>
      <c r="C154" s="4" t="s">
        <v>135</v>
      </c>
      <c r="D154" s="4" t="s">
        <v>134</v>
      </c>
      <c r="E154" s="6" t="s">
        <v>247</v>
      </c>
      <c r="F154" s="8">
        <v>540.16999999999996</v>
      </c>
      <c r="H154" s="98" t="s">
        <v>100</v>
      </c>
    </row>
    <row r="155" spans="1:8" ht="22.5" hidden="1" customHeight="1" thickBot="1">
      <c r="A155" s="3"/>
      <c r="B155" s="87" t="s">
        <v>105</v>
      </c>
      <c r="C155" s="3"/>
      <c r="D155" s="3"/>
      <c r="E155" s="9"/>
      <c r="F155" s="17"/>
    </row>
    <row r="156" spans="1:8" ht="22.5" hidden="1" customHeight="1">
      <c r="A156" s="4">
        <v>78</v>
      </c>
      <c r="B156" s="86"/>
      <c r="C156" s="4" t="s">
        <v>156</v>
      </c>
      <c r="D156" s="4" t="s">
        <v>134</v>
      </c>
      <c r="E156" s="7" t="s">
        <v>248</v>
      </c>
      <c r="F156" s="8">
        <v>539.17999999999995</v>
      </c>
    </row>
    <row r="157" spans="1:8" ht="22.5" hidden="1" customHeight="1" thickBot="1">
      <c r="A157" s="3"/>
      <c r="B157" s="87" t="s">
        <v>96</v>
      </c>
      <c r="C157" s="3"/>
      <c r="D157" s="3"/>
      <c r="E157" s="14"/>
      <c r="F157" s="17"/>
    </row>
    <row r="158" spans="1:8" ht="22.5" hidden="1" customHeight="1">
      <c r="A158" s="4">
        <v>79</v>
      </c>
      <c r="B158" s="86"/>
      <c r="C158" s="4" t="s">
        <v>138</v>
      </c>
      <c r="D158" s="4" t="s">
        <v>134</v>
      </c>
      <c r="E158" s="6" t="s">
        <v>240</v>
      </c>
      <c r="F158" s="8">
        <v>535.53</v>
      </c>
    </row>
    <row r="159" spans="1:8" ht="22.5" hidden="1" customHeight="1" thickBot="1">
      <c r="A159" s="3"/>
      <c r="B159" s="87" t="s">
        <v>249</v>
      </c>
      <c r="C159" s="3"/>
      <c r="D159" s="3"/>
      <c r="E159" s="9"/>
      <c r="F159" s="17"/>
    </row>
    <row r="160" spans="1:8" ht="22.5" hidden="1" customHeight="1">
      <c r="A160" s="4">
        <v>80</v>
      </c>
      <c r="B160" s="86"/>
      <c r="C160" s="4" t="s">
        <v>135</v>
      </c>
      <c r="D160" s="4" t="s">
        <v>134</v>
      </c>
      <c r="E160" s="7" t="s">
        <v>251</v>
      </c>
      <c r="F160" s="8">
        <v>532.87</v>
      </c>
    </row>
    <row r="161" spans="1:9" ht="22.5" hidden="1" customHeight="1" thickBot="1">
      <c r="A161" s="3"/>
      <c r="B161" s="87" t="s">
        <v>250</v>
      </c>
      <c r="C161" s="3"/>
      <c r="D161" s="3"/>
      <c r="E161" s="14"/>
      <c r="F161" s="17"/>
    </row>
    <row r="162" spans="1:9" ht="22.5" hidden="1" customHeight="1">
      <c r="A162" s="4">
        <v>81</v>
      </c>
      <c r="B162" s="86"/>
      <c r="C162" s="4" t="s">
        <v>166</v>
      </c>
      <c r="D162" s="4" t="s">
        <v>134</v>
      </c>
      <c r="E162" s="6" t="s">
        <v>240</v>
      </c>
      <c r="F162" s="8">
        <v>530.49</v>
      </c>
    </row>
    <row r="163" spans="1:9" ht="22.5" hidden="1" customHeight="1" thickBot="1">
      <c r="A163" s="3"/>
      <c r="B163" s="87" t="s">
        <v>252</v>
      </c>
      <c r="C163" s="3"/>
      <c r="D163" s="3"/>
      <c r="E163" s="9"/>
      <c r="F163" s="17"/>
    </row>
    <row r="164" spans="1:9" ht="22.5" customHeight="1" thickBot="1">
      <c r="A164" s="4">
        <v>82</v>
      </c>
      <c r="B164" s="86"/>
      <c r="C164" s="4" t="s">
        <v>169</v>
      </c>
      <c r="D164" s="4" t="s">
        <v>134</v>
      </c>
      <c r="E164" s="7" t="s">
        <v>253</v>
      </c>
      <c r="F164" s="8">
        <v>526.97</v>
      </c>
      <c r="I164" s="98" t="s">
        <v>100</v>
      </c>
    </row>
    <row r="165" spans="1:9" ht="22.5" hidden="1" customHeight="1" thickBot="1">
      <c r="A165" s="3"/>
      <c r="B165" s="87" t="s">
        <v>84</v>
      </c>
      <c r="C165" s="3"/>
      <c r="D165" s="3"/>
      <c r="E165" s="14"/>
      <c r="F165" s="17"/>
    </row>
    <row r="166" spans="1:9" ht="22.5" hidden="1" customHeight="1">
      <c r="A166" s="4">
        <v>83</v>
      </c>
      <c r="B166" s="86"/>
      <c r="C166" s="4" t="s">
        <v>171</v>
      </c>
      <c r="D166" s="4" t="s">
        <v>134</v>
      </c>
      <c r="E166" s="7" t="s">
        <v>254</v>
      </c>
      <c r="F166" s="8">
        <v>525.87</v>
      </c>
      <c r="H166" s="98" t="s">
        <v>100</v>
      </c>
    </row>
    <row r="167" spans="1:9" ht="22.5" hidden="1" customHeight="1" thickBot="1">
      <c r="A167" s="3"/>
      <c r="B167" s="87" t="s">
        <v>79</v>
      </c>
      <c r="C167" s="3"/>
      <c r="D167" s="3"/>
      <c r="E167" s="14"/>
      <c r="F167" s="17"/>
    </row>
    <row r="168" spans="1:9" ht="22.5" hidden="1" customHeight="1">
      <c r="A168" s="4">
        <v>84</v>
      </c>
      <c r="B168" s="86"/>
      <c r="C168" s="4" t="s">
        <v>135</v>
      </c>
      <c r="D168" s="4" t="s">
        <v>134</v>
      </c>
      <c r="E168" s="6" t="s">
        <v>256</v>
      </c>
      <c r="F168" s="8">
        <v>525.61</v>
      </c>
    </row>
    <row r="169" spans="1:9" ht="22.5" hidden="1" customHeight="1" thickBot="1">
      <c r="A169" s="3"/>
      <c r="B169" s="87" t="s">
        <v>255</v>
      </c>
      <c r="C169" s="3"/>
      <c r="D169" s="3"/>
      <c r="E169" s="9"/>
      <c r="F169" s="17"/>
    </row>
    <row r="170" spans="1:9" ht="22.5" hidden="1" customHeight="1">
      <c r="A170" s="4">
        <v>85</v>
      </c>
      <c r="B170" s="86"/>
      <c r="C170" s="4" t="s">
        <v>138</v>
      </c>
      <c r="D170" s="4" t="s">
        <v>134</v>
      </c>
      <c r="E170" s="6" t="s">
        <v>258</v>
      </c>
      <c r="F170" s="8">
        <v>517.21</v>
      </c>
      <c r="H170" s="98" t="s">
        <v>100</v>
      </c>
    </row>
    <row r="171" spans="1:9" ht="22.5" hidden="1" customHeight="1" thickBot="1">
      <c r="A171" s="3"/>
      <c r="B171" s="87" t="s">
        <v>257</v>
      </c>
      <c r="C171" s="3"/>
      <c r="D171" s="3"/>
      <c r="E171" s="9"/>
      <c r="F171" s="17"/>
    </row>
    <row r="172" spans="1:9" ht="22.5" hidden="1" customHeight="1">
      <c r="A172" s="4">
        <v>86</v>
      </c>
      <c r="B172" s="86"/>
      <c r="C172" s="4" t="s">
        <v>146</v>
      </c>
      <c r="D172" s="4" t="s">
        <v>134</v>
      </c>
      <c r="E172" s="7" t="s">
        <v>251</v>
      </c>
      <c r="F172" s="8">
        <v>514.9</v>
      </c>
    </row>
    <row r="173" spans="1:9" ht="22.5" hidden="1" customHeight="1" thickBot="1">
      <c r="A173" s="3"/>
      <c r="B173" s="87" t="s">
        <v>80</v>
      </c>
      <c r="C173" s="3"/>
      <c r="D173" s="3"/>
      <c r="E173" s="14"/>
      <c r="F173" s="17"/>
    </row>
    <row r="174" spans="1:9" ht="22.5" hidden="1" customHeight="1">
      <c r="A174" s="4">
        <v>87</v>
      </c>
      <c r="B174" s="86"/>
      <c r="C174" s="4" t="s">
        <v>142</v>
      </c>
      <c r="D174" s="4" t="s">
        <v>134</v>
      </c>
      <c r="E174" s="6" t="s">
        <v>260</v>
      </c>
      <c r="F174" s="8">
        <v>513.23</v>
      </c>
    </row>
    <row r="175" spans="1:9" ht="22.5" hidden="1" customHeight="1" thickBot="1">
      <c r="A175" s="3"/>
      <c r="B175" s="87" t="s">
        <v>259</v>
      </c>
      <c r="C175" s="3"/>
      <c r="D175" s="3"/>
      <c r="E175" s="9"/>
      <c r="F175" s="17"/>
    </row>
    <row r="176" spans="1:9" ht="22.5" hidden="1" customHeight="1">
      <c r="A176" s="4">
        <v>88</v>
      </c>
      <c r="B176" s="86"/>
      <c r="C176" s="4" t="s">
        <v>166</v>
      </c>
      <c r="D176" s="4" t="s">
        <v>134</v>
      </c>
      <c r="E176" s="6" t="s">
        <v>261</v>
      </c>
      <c r="F176" s="8">
        <v>513.07000000000005</v>
      </c>
    </row>
    <row r="177" spans="1:9" ht="22.5" hidden="1" customHeight="1" thickBot="1">
      <c r="A177" s="3"/>
      <c r="B177" s="87" t="s">
        <v>73</v>
      </c>
      <c r="C177" s="3"/>
      <c r="D177" s="3"/>
      <c r="E177" s="9"/>
      <c r="F177" s="17"/>
    </row>
    <row r="178" spans="1:9" ht="22.5" hidden="1" customHeight="1">
      <c r="A178" s="4">
        <v>89</v>
      </c>
      <c r="B178" s="86"/>
      <c r="C178" s="4" t="s">
        <v>138</v>
      </c>
      <c r="D178" s="4" t="s">
        <v>134</v>
      </c>
      <c r="E178" s="6" t="s">
        <v>263</v>
      </c>
      <c r="F178" s="8">
        <v>509.82</v>
      </c>
    </row>
    <row r="179" spans="1:9" ht="22.5" hidden="1" customHeight="1" thickBot="1">
      <c r="A179" s="3"/>
      <c r="B179" s="87" t="s">
        <v>262</v>
      </c>
      <c r="C179" s="3"/>
      <c r="D179" s="3"/>
      <c r="E179" s="9"/>
      <c r="F179" s="17"/>
    </row>
    <row r="180" spans="1:9" ht="22.5" hidden="1" customHeight="1">
      <c r="A180" s="4">
        <v>90</v>
      </c>
      <c r="B180" s="86"/>
      <c r="C180" s="4" t="s">
        <v>201</v>
      </c>
      <c r="D180" s="4" t="s">
        <v>134</v>
      </c>
      <c r="E180" s="6" t="s">
        <v>265</v>
      </c>
      <c r="F180" s="8">
        <v>509.18</v>
      </c>
    </row>
    <row r="181" spans="1:9" ht="22.5" hidden="1" customHeight="1" thickBot="1">
      <c r="A181" s="3"/>
      <c r="B181" s="87" t="s">
        <v>264</v>
      </c>
      <c r="C181" s="3"/>
      <c r="D181" s="3"/>
      <c r="E181" s="9"/>
      <c r="F181" s="17"/>
    </row>
    <row r="182" spans="1:9" ht="22.5" customHeight="1" thickBot="1">
      <c r="A182" s="4">
        <v>91</v>
      </c>
      <c r="B182" s="86"/>
      <c r="C182" s="4" t="s">
        <v>188</v>
      </c>
      <c r="D182" s="4" t="s">
        <v>134</v>
      </c>
      <c r="E182" s="7" t="s">
        <v>266</v>
      </c>
      <c r="F182" s="8">
        <v>508.85</v>
      </c>
      <c r="I182" s="26" t="s">
        <v>100</v>
      </c>
    </row>
    <row r="183" spans="1:9" ht="22.5" hidden="1" customHeight="1" thickBot="1">
      <c r="A183" s="3"/>
      <c r="B183" s="87" t="s">
        <v>69</v>
      </c>
      <c r="C183" s="3"/>
      <c r="D183" s="3"/>
      <c r="E183" s="14"/>
      <c r="F183" s="17"/>
    </row>
    <row r="184" spans="1:9" ht="22.5" hidden="1" customHeight="1">
      <c r="A184" s="4">
        <v>92</v>
      </c>
      <c r="B184" s="86"/>
      <c r="C184" s="4" t="s">
        <v>133</v>
      </c>
      <c r="D184" s="4" t="s">
        <v>134</v>
      </c>
      <c r="E184" s="7" t="s">
        <v>227</v>
      </c>
      <c r="F184" s="8">
        <v>503.28</v>
      </c>
      <c r="H184" s="98" t="s">
        <v>100</v>
      </c>
    </row>
    <row r="185" spans="1:9" ht="22.5" hidden="1" customHeight="1" thickBot="1">
      <c r="A185" s="3"/>
      <c r="B185" s="87" t="s">
        <v>99</v>
      </c>
      <c r="C185" s="3"/>
      <c r="D185" s="3"/>
      <c r="E185" s="14"/>
      <c r="F185" s="17"/>
    </row>
    <row r="186" spans="1:9" ht="22.5" hidden="1" customHeight="1">
      <c r="A186" s="4">
        <v>93</v>
      </c>
      <c r="B186" s="86"/>
      <c r="C186" s="4" t="s">
        <v>201</v>
      </c>
      <c r="D186" s="4" t="s">
        <v>134</v>
      </c>
      <c r="E186" s="6" t="s">
        <v>256</v>
      </c>
      <c r="F186" s="8">
        <v>495.79</v>
      </c>
    </row>
    <row r="187" spans="1:9" ht="22.5" hidden="1" customHeight="1" thickBot="1">
      <c r="A187" s="3"/>
      <c r="B187" s="87" t="s">
        <v>267</v>
      </c>
      <c r="C187" s="3"/>
      <c r="D187" s="3"/>
      <c r="E187" s="9"/>
      <c r="F187" s="17"/>
    </row>
    <row r="188" spans="1:9" ht="22.5" customHeight="1">
      <c r="A188" s="4">
        <v>94</v>
      </c>
      <c r="B188" s="86"/>
      <c r="C188" s="4" t="s">
        <v>269</v>
      </c>
      <c r="D188" s="4" t="s">
        <v>134</v>
      </c>
      <c r="E188" s="6" t="s">
        <v>202</v>
      </c>
      <c r="F188" s="8">
        <v>493.5</v>
      </c>
      <c r="I188" s="98" t="s">
        <v>100</v>
      </c>
    </row>
    <row r="189" spans="1:9" ht="22.5" hidden="1" customHeight="1" thickBot="1">
      <c r="A189" s="3"/>
      <c r="B189" s="87" t="s">
        <v>268</v>
      </c>
      <c r="C189" s="3"/>
      <c r="D189" s="3"/>
      <c r="E189" s="9"/>
      <c r="F189" s="17"/>
    </row>
    <row r="190" spans="1:9" ht="22.5" hidden="1" customHeight="1">
      <c r="A190" s="4">
        <v>95</v>
      </c>
      <c r="B190" s="86"/>
      <c r="C190" s="4" t="s">
        <v>169</v>
      </c>
      <c r="D190" s="4" t="s">
        <v>134</v>
      </c>
      <c r="E190" s="6" t="s">
        <v>233</v>
      </c>
      <c r="F190" s="8">
        <v>488.18</v>
      </c>
    </row>
    <row r="191" spans="1:9" ht="22.5" hidden="1" customHeight="1" thickBot="1">
      <c r="A191" s="3"/>
      <c r="B191" s="87" t="s">
        <v>270</v>
      </c>
      <c r="C191" s="3"/>
      <c r="D191" s="3"/>
      <c r="E191" s="9"/>
      <c r="F191" s="17"/>
    </row>
    <row r="192" spans="1:9" ht="22.5" hidden="1" customHeight="1">
      <c r="A192" s="4">
        <v>96</v>
      </c>
      <c r="B192" s="86"/>
      <c r="C192" s="4" t="s">
        <v>160</v>
      </c>
      <c r="D192" s="4" t="s">
        <v>134</v>
      </c>
      <c r="E192" s="7" t="s">
        <v>271</v>
      </c>
      <c r="F192" s="8">
        <v>487.16</v>
      </c>
      <c r="H192" s="98" t="s">
        <v>100</v>
      </c>
    </row>
    <row r="193" spans="1:9" ht="22.5" hidden="1" customHeight="1" thickBot="1">
      <c r="A193" s="3"/>
      <c r="B193" s="87" t="s">
        <v>98</v>
      </c>
      <c r="C193" s="3"/>
      <c r="D193" s="3"/>
      <c r="E193" s="14"/>
      <c r="F193" s="17"/>
    </row>
    <row r="194" spans="1:9" ht="37.5" hidden="1" customHeight="1">
      <c r="A194" s="4">
        <v>97</v>
      </c>
      <c r="B194" s="99" t="s">
        <v>86</v>
      </c>
      <c r="C194" s="4" t="s">
        <v>160</v>
      </c>
      <c r="D194" s="4" t="s">
        <v>134</v>
      </c>
      <c r="E194" s="7" t="s">
        <v>272</v>
      </c>
      <c r="F194" s="8">
        <v>480.81</v>
      </c>
      <c r="H194" s="98" t="s">
        <v>100</v>
      </c>
    </row>
    <row r="195" spans="1:9" ht="9.75" hidden="1" customHeight="1" thickBot="1">
      <c r="A195" s="3"/>
      <c r="B195" s="87" t="s">
        <v>86</v>
      </c>
      <c r="C195" s="3"/>
      <c r="D195" s="3"/>
      <c r="E195" s="14"/>
      <c r="F195" s="17"/>
    </row>
    <row r="196" spans="1:9" ht="14" hidden="1">
      <c r="A196" s="4">
        <v>98</v>
      </c>
      <c r="B196" s="86"/>
      <c r="C196" s="4" t="s">
        <v>171</v>
      </c>
      <c r="D196" s="4" t="s">
        <v>134</v>
      </c>
      <c r="E196" s="6" t="s">
        <v>190</v>
      </c>
      <c r="F196" s="8">
        <v>469.31</v>
      </c>
    </row>
    <row r="197" spans="1:9" ht="15" hidden="1" thickBot="1">
      <c r="A197" s="3"/>
      <c r="B197" s="87" t="s">
        <v>64</v>
      </c>
      <c r="C197" s="3"/>
      <c r="D197" s="3"/>
      <c r="E197" s="9"/>
      <c r="F197" s="17"/>
    </row>
    <row r="198" spans="1:9" ht="14" hidden="1">
      <c r="A198" s="4">
        <v>99</v>
      </c>
      <c r="B198" s="86"/>
      <c r="C198" s="4" t="s">
        <v>156</v>
      </c>
      <c r="D198" s="4" t="s">
        <v>134</v>
      </c>
      <c r="E198" s="7" t="s">
        <v>221</v>
      </c>
      <c r="F198" s="8">
        <v>468</v>
      </c>
    </row>
    <row r="199" spans="1:9" ht="15" hidden="1" thickBot="1">
      <c r="A199" s="3"/>
      <c r="B199" s="87" t="s">
        <v>90</v>
      </c>
      <c r="C199" s="3"/>
      <c r="D199" s="3"/>
      <c r="E199" s="14"/>
      <c r="F199" s="17"/>
    </row>
    <row r="200" spans="1:9" ht="14" hidden="1">
      <c r="A200" s="4">
        <v>100</v>
      </c>
      <c r="B200" s="86"/>
      <c r="C200" s="4" t="s">
        <v>138</v>
      </c>
      <c r="D200" s="4" t="s">
        <v>134</v>
      </c>
      <c r="E200" s="7" t="s">
        <v>274</v>
      </c>
      <c r="F200" s="8">
        <v>467.93</v>
      </c>
    </row>
    <row r="201" spans="1:9" ht="14" hidden="1">
      <c r="A201" s="15"/>
      <c r="B201" s="87" t="s">
        <v>273</v>
      </c>
      <c r="C201" s="15"/>
      <c r="D201" s="15"/>
      <c r="E201" s="16"/>
      <c r="F201" s="12"/>
    </row>
    <row r="202" spans="1:9">
      <c r="H202" s="26">
        <v>11212</v>
      </c>
      <c r="I202" s="26">
        <v>6592</v>
      </c>
    </row>
  </sheetData>
  <autoFilter ref="A1:M201" xr:uid="{2374A27A-00A0-410E-A866-4C1956C15E5E}">
    <filterColumn colId="8">
      <customFilters>
        <customFilter operator="notEqual" val=" "/>
      </customFilters>
    </filterColumn>
  </autoFilter>
  <mergeCells count="500">
    <mergeCell ref="A198:A199"/>
    <mergeCell ref="C198:C199"/>
    <mergeCell ref="D198:D199"/>
    <mergeCell ref="E198:E199"/>
    <mergeCell ref="F198:F199"/>
    <mergeCell ref="A200:A201"/>
    <mergeCell ref="C200:C201"/>
    <mergeCell ref="D200:D201"/>
    <mergeCell ref="E200:E201"/>
    <mergeCell ref="F200:F201"/>
    <mergeCell ref="A194:A195"/>
    <mergeCell ref="C194:C195"/>
    <mergeCell ref="D194:D195"/>
    <mergeCell ref="E194:E195"/>
    <mergeCell ref="F194:F195"/>
    <mergeCell ref="A196:A197"/>
    <mergeCell ref="C196:C197"/>
    <mergeCell ref="D196:D197"/>
    <mergeCell ref="E196:E197"/>
    <mergeCell ref="F196:F197"/>
    <mergeCell ref="A190:A191"/>
    <mergeCell ref="C190:C191"/>
    <mergeCell ref="D190:D191"/>
    <mergeCell ref="E190:E191"/>
    <mergeCell ref="F190:F191"/>
    <mergeCell ref="A192:A193"/>
    <mergeCell ref="C192:C193"/>
    <mergeCell ref="D192:D193"/>
    <mergeCell ref="E192:E193"/>
    <mergeCell ref="F192:F193"/>
    <mergeCell ref="A186:A187"/>
    <mergeCell ref="C186:C187"/>
    <mergeCell ref="D186:D187"/>
    <mergeCell ref="E186:E187"/>
    <mergeCell ref="F186:F187"/>
    <mergeCell ref="A188:A189"/>
    <mergeCell ref="C188:C189"/>
    <mergeCell ref="D188:D189"/>
    <mergeCell ref="E188:E189"/>
    <mergeCell ref="F188:F189"/>
    <mergeCell ref="A182:A183"/>
    <mergeCell ref="C182:C183"/>
    <mergeCell ref="D182:D183"/>
    <mergeCell ref="E182:E183"/>
    <mergeCell ref="F182:F183"/>
    <mergeCell ref="A184:A185"/>
    <mergeCell ref="C184:C185"/>
    <mergeCell ref="D184:D185"/>
    <mergeCell ref="E184:E185"/>
    <mergeCell ref="F184:F185"/>
    <mergeCell ref="A178:A179"/>
    <mergeCell ref="C178:C179"/>
    <mergeCell ref="D178:D179"/>
    <mergeCell ref="E178:E179"/>
    <mergeCell ref="F178:F179"/>
    <mergeCell ref="A180:A181"/>
    <mergeCell ref="C180:C181"/>
    <mergeCell ref="D180:D181"/>
    <mergeCell ref="E180:E181"/>
    <mergeCell ref="F180:F181"/>
    <mergeCell ref="A174:A175"/>
    <mergeCell ref="C174:C175"/>
    <mergeCell ref="D174:D175"/>
    <mergeCell ref="E174:E175"/>
    <mergeCell ref="F174:F175"/>
    <mergeCell ref="A176:A177"/>
    <mergeCell ref="C176:C177"/>
    <mergeCell ref="D176:D177"/>
    <mergeCell ref="E176:E177"/>
    <mergeCell ref="F176:F177"/>
    <mergeCell ref="A170:A171"/>
    <mergeCell ref="C170:C171"/>
    <mergeCell ref="D170:D171"/>
    <mergeCell ref="E170:E171"/>
    <mergeCell ref="F170:F171"/>
    <mergeCell ref="A172:A173"/>
    <mergeCell ref="C172:C173"/>
    <mergeCell ref="D172:D173"/>
    <mergeCell ref="E172:E173"/>
    <mergeCell ref="F172:F173"/>
    <mergeCell ref="A166:A167"/>
    <mergeCell ref="C166:C167"/>
    <mergeCell ref="D166:D167"/>
    <mergeCell ref="E166:E167"/>
    <mergeCell ref="F166:F167"/>
    <mergeCell ref="A168:A169"/>
    <mergeCell ref="C168:C169"/>
    <mergeCell ref="D168:D169"/>
    <mergeCell ref="E168:E169"/>
    <mergeCell ref="F168:F169"/>
    <mergeCell ref="A162:A163"/>
    <mergeCell ref="C162:C163"/>
    <mergeCell ref="D162:D163"/>
    <mergeCell ref="E162:E163"/>
    <mergeCell ref="F162:F163"/>
    <mergeCell ref="A164:A165"/>
    <mergeCell ref="C164:C165"/>
    <mergeCell ref="D164:D165"/>
    <mergeCell ref="E164:E165"/>
    <mergeCell ref="F164:F165"/>
    <mergeCell ref="A158:A159"/>
    <mergeCell ref="C158:C159"/>
    <mergeCell ref="D158:D159"/>
    <mergeCell ref="E158:E159"/>
    <mergeCell ref="F158:F159"/>
    <mergeCell ref="A160:A161"/>
    <mergeCell ref="C160:C161"/>
    <mergeCell ref="D160:D161"/>
    <mergeCell ref="E160:E161"/>
    <mergeCell ref="F160:F161"/>
    <mergeCell ref="A154:A155"/>
    <mergeCell ref="C154:C155"/>
    <mergeCell ref="D154:D155"/>
    <mergeCell ref="E154:E155"/>
    <mergeCell ref="F154:F155"/>
    <mergeCell ref="A156:A157"/>
    <mergeCell ref="C156:C157"/>
    <mergeCell ref="D156:D157"/>
    <mergeCell ref="E156:E157"/>
    <mergeCell ref="F156:F157"/>
    <mergeCell ref="A150:A151"/>
    <mergeCell ref="C150:C151"/>
    <mergeCell ref="D150:D151"/>
    <mergeCell ref="E150:E151"/>
    <mergeCell ref="F150:F151"/>
    <mergeCell ref="A152:A153"/>
    <mergeCell ref="C152:C153"/>
    <mergeCell ref="D152:D153"/>
    <mergeCell ref="E152:E153"/>
    <mergeCell ref="F152:F153"/>
    <mergeCell ref="A146:A147"/>
    <mergeCell ref="C146:C147"/>
    <mergeCell ref="D146:D147"/>
    <mergeCell ref="E146:E147"/>
    <mergeCell ref="F146:F147"/>
    <mergeCell ref="A148:A149"/>
    <mergeCell ref="C148:C149"/>
    <mergeCell ref="D148:D149"/>
    <mergeCell ref="E148:E149"/>
    <mergeCell ref="F148:F149"/>
    <mergeCell ref="A142:A143"/>
    <mergeCell ref="C142:C143"/>
    <mergeCell ref="D142:D143"/>
    <mergeCell ref="E142:E143"/>
    <mergeCell ref="F142:F143"/>
    <mergeCell ref="A144:A145"/>
    <mergeCell ref="C144:C145"/>
    <mergeCell ref="D144:D145"/>
    <mergeCell ref="E144:E145"/>
    <mergeCell ref="F144:F145"/>
    <mergeCell ref="A138:A139"/>
    <mergeCell ref="C138:C139"/>
    <mergeCell ref="D138:D139"/>
    <mergeCell ref="E138:E139"/>
    <mergeCell ref="F138:F139"/>
    <mergeCell ref="A140:A141"/>
    <mergeCell ref="C140:C141"/>
    <mergeCell ref="D140:D141"/>
    <mergeCell ref="E140:E141"/>
    <mergeCell ref="F140:F141"/>
    <mergeCell ref="A134:A135"/>
    <mergeCell ref="C134:C135"/>
    <mergeCell ref="D134:D135"/>
    <mergeCell ref="E134:E135"/>
    <mergeCell ref="F134:F135"/>
    <mergeCell ref="A136:A137"/>
    <mergeCell ref="C136:C137"/>
    <mergeCell ref="D136:D137"/>
    <mergeCell ref="E136:E137"/>
    <mergeCell ref="F136:F137"/>
    <mergeCell ref="A130:A131"/>
    <mergeCell ref="C130:C131"/>
    <mergeCell ref="D130:D131"/>
    <mergeCell ref="E130:E131"/>
    <mergeCell ref="F130:F131"/>
    <mergeCell ref="A132:A133"/>
    <mergeCell ref="C132:C133"/>
    <mergeCell ref="D132:D133"/>
    <mergeCell ref="E132:E133"/>
    <mergeCell ref="F132:F133"/>
    <mergeCell ref="A126:A127"/>
    <mergeCell ref="C126:C127"/>
    <mergeCell ref="D126:D127"/>
    <mergeCell ref="E126:E127"/>
    <mergeCell ref="F126:F127"/>
    <mergeCell ref="A128:A129"/>
    <mergeCell ref="C128:C129"/>
    <mergeCell ref="D128:D129"/>
    <mergeCell ref="E128:E129"/>
    <mergeCell ref="F128:F129"/>
    <mergeCell ref="A122:A123"/>
    <mergeCell ref="C122:C123"/>
    <mergeCell ref="D122:D123"/>
    <mergeCell ref="E122:E123"/>
    <mergeCell ref="F122:F123"/>
    <mergeCell ref="A124:A125"/>
    <mergeCell ref="C124:C125"/>
    <mergeCell ref="D124:D125"/>
    <mergeCell ref="E124:E125"/>
    <mergeCell ref="F124:F125"/>
    <mergeCell ref="A118:A119"/>
    <mergeCell ref="C118:C119"/>
    <mergeCell ref="D118:D119"/>
    <mergeCell ref="E118:E119"/>
    <mergeCell ref="F118:F119"/>
    <mergeCell ref="A120:A121"/>
    <mergeCell ref="C120:C121"/>
    <mergeCell ref="D120:D121"/>
    <mergeCell ref="E120:E121"/>
    <mergeCell ref="F120:F121"/>
    <mergeCell ref="A114:A115"/>
    <mergeCell ref="C114:C115"/>
    <mergeCell ref="D114:D115"/>
    <mergeCell ref="E114:E115"/>
    <mergeCell ref="F114:F115"/>
    <mergeCell ref="A116:A117"/>
    <mergeCell ref="C116:C117"/>
    <mergeCell ref="D116:D117"/>
    <mergeCell ref="E116:E117"/>
    <mergeCell ref="F116:F117"/>
    <mergeCell ref="A110:A111"/>
    <mergeCell ref="C110:C111"/>
    <mergeCell ref="D110:D111"/>
    <mergeCell ref="E110:E111"/>
    <mergeCell ref="F110:F111"/>
    <mergeCell ref="A112:A113"/>
    <mergeCell ref="C112:C113"/>
    <mergeCell ref="D112:D113"/>
    <mergeCell ref="E112:E113"/>
    <mergeCell ref="F112:F113"/>
    <mergeCell ref="A106:A107"/>
    <mergeCell ref="C106:C107"/>
    <mergeCell ref="D106:D107"/>
    <mergeCell ref="E106:E107"/>
    <mergeCell ref="F106:F107"/>
    <mergeCell ref="A108:A109"/>
    <mergeCell ref="C108:C109"/>
    <mergeCell ref="D108:D109"/>
    <mergeCell ref="E108:E109"/>
    <mergeCell ref="F108:F109"/>
    <mergeCell ref="A102:A103"/>
    <mergeCell ref="C102:C103"/>
    <mergeCell ref="D102:D103"/>
    <mergeCell ref="E102:E103"/>
    <mergeCell ref="F102:F103"/>
    <mergeCell ref="A104:A105"/>
    <mergeCell ref="C104:C105"/>
    <mergeCell ref="D104:D105"/>
    <mergeCell ref="E104:E105"/>
    <mergeCell ref="F104:F105"/>
    <mergeCell ref="A98:A99"/>
    <mergeCell ref="C98:C99"/>
    <mergeCell ref="D98:D99"/>
    <mergeCell ref="E98:E99"/>
    <mergeCell ref="F98:F99"/>
    <mergeCell ref="A100:A101"/>
    <mergeCell ref="C100:C101"/>
    <mergeCell ref="D100:D101"/>
    <mergeCell ref="E100:E101"/>
    <mergeCell ref="F100:F101"/>
    <mergeCell ref="A94:A95"/>
    <mergeCell ref="C94:C95"/>
    <mergeCell ref="D94:D95"/>
    <mergeCell ref="E94:E95"/>
    <mergeCell ref="F94:F95"/>
    <mergeCell ref="A96:A97"/>
    <mergeCell ref="C96:C97"/>
    <mergeCell ref="D96:D97"/>
    <mergeCell ref="E96:E97"/>
    <mergeCell ref="F96:F97"/>
    <mergeCell ref="A90:A91"/>
    <mergeCell ref="C90:C91"/>
    <mergeCell ref="D90:D91"/>
    <mergeCell ref="E90:E91"/>
    <mergeCell ref="F90:F91"/>
    <mergeCell ref="A92:A93"/>
    <mergeCell ref="C92:C93"/>
    <mergeCell ref="D92:D93"/>
    <mergeCell ref="E92:E93"/>
    <mergeCell ref="F92:F93"/>
    <mergeCell ref="A86:A87"/>
    <mergeCell ref="C86:C87"/>
    <mergeCell ref="D86:D87"/>
    <mergeCell ref="E86:E87"/>
    <mergeCell ref="F86:F87"/>
    <mergeCell ref="A88:A89"/>
    <mergeCell ref="C88:C89"/>
    <mergeCell ref="D88:D89"/>
    <mergeCell ref="E88:E89"/>
    <mergeCell ref="F88:F89"/>
    <mergeCell ref="A82:A83"/>
    <mergeCell ref="C82:C83"/>
    <mergeCell ref="D82:D83"/>
    <mergeCell ref="E82:E83"/>
    <mergeCell ref="F82:F83"/>
    <mergeCell ref="A84:A85"/>
    <mergeCell ref="C84:C85"/>
    <mergeCell ref="D84:D85"/>
    <mergeCell ref="E84:E85"/>
    <mergeCell ref="F84:F85"/>
    <mergeCell ref="A78:A79"/>
    <mergeCell ref="C78:C79"/>
    <mergeCell ref="D78:D79"/>
    <mergeCell ref="E78:E79"/>
    <mergeCell ref="F78:F79"/>
    <mergeCell ref="A80:A81"/>
    <mergeCell ref="C80:C81"/>
    <mergeCell ref="D80:D81"/>
    <mergeCell ref="E80:E81"/>
    <mergeCell ref="F80:F81"/>
    <mergeCell ref="A74:A75"/>
    <mergeCell ref="C74:C75"/>
    <mergeCell ref="D74:D75"/>
    <mergeCell ref="E74:E75"/>
    <mergeCell ref="F74:F75"/>
    <mergeCell ref="A76:A77"/>
    <mergeCell ref="C76:C77"/>
    <mergeCell ref="D76:D77"/>
    <mergeCell ref="E76:E77"/>
    <mergeCell ref="F76:F77"/>
    <mergeCell ref="A70:A71"/>
    <mergeCell ref="C70:C71"/>
    <mergeCell ref="D70:D71"/>
    <mergeCell ref="E70:E71"/>
    <mergeCell ref="F70:F71"/>
    <mergeCell ref="A72:A73"/>
    <mergeCell ref="C72:C73"/>
    <mergeCell ref="D72:D73"/>
    <mergeCell ref="E72:E73"/>
    <mergeCell ref="F72:F73"/>
    <mergeCell ref="A66:A67"/>
    <mergeCell ref="C66:C67"/>
    <mergeCell ref="D66:D67"/>
    <mergeCell ref="E66:E67"/>
    <mergeCell ref="F66:F67"/>
    <mergeCell ref="A68:A69"/>
    <mergeCell ref="C68:C69"/>
    <mergeCell ref="D68:D69"/>
    <mergeCell ref="E68:E69"/>
    <mergeCell ref="F68:F69"/>
    <mergeCell ref="A62:A63"/>
    <mergeCell ref="C62:C63"/>
    <mergeCell ref="D62:D63"/>
    <mergeCell ref="E62:E63"/>
    <mergeCell ref="F62:F63"/>
    <mergeCell ref="A64:A65"/>
    <mergeCell ref="C64:C65"/>
    <mergeCell ref="D64:D65"/>
    <mergeCell ref="E64:E65"/>
    <mergeCell ref="F64:F65"/>
    <mergeCell ref="A58:A59"/>
    <mergeCell ref="C58:C59"/>
    <mergeCell ref="D58:D59"/>
    <mergeCell ref="E58:E59"/>
    <mergeCell ref="F58:F59"/>
    <mergeCell ref="A60:A61"/>
    <mergeCell ref="C60:C61"/>
    <mergeCell ref="D60:D61"/>
    <mergeCell ref="E60:E61"/>
    <mergeCell ref="F60:F61"/>
    <mergeCell ref="A54:A55"/>
    <mergeCell ref="C54:C55"/>
    <mergeCell ref="D54:D55"/>
    <mergeCell ref="E54:E55"/>
    <mergeCell ref="F54:F55"/>
    <mergeCell ref="A56:A57"/>
    <mergeCell ref="C56:C57"/>
    <mergeCell ref="D56:D57"/>
    <mergeCell ref="E56:E57"/>
    <mergeCell ref="F56:F57"/>
    <mergeCell ref="A50:A51"/>
    <mergeCell ref="C50:C51"/>
    <mergeCell ref="D50:D51"/>
    <mergeCell ref="E50:E51"/>
    <mergeCell ref="F50:F51"/>
    <mergeCell ref="A52:A53"/>
    <mergeCell ref="C52:C53"/>
    <mergeCell ref="D52:D53"/>
    <mergeCell ref="E52:E53"/>
    <mergeCell ref="F52:F53"/>
    <mergeCell ref="A46:A47"/>
    <mergeCell ref="C46:C47"/>
    <mergeCell ref="D46:D47"/>
    <mergeCell ref="E46:E47"/>
    <mergeCell ref="F46:F47"/>
    <mergeCell ref="A48:A49"/>
    <mergeCell ref="C48:C49"/>
    <mergeCell ref="D48:D49"/>
    <mergeCell ref="E48:E49"/>
    <mergeCell ref="F48:F49"/>
    <mergeCell ref="A42:A43"/>
    <mergeCell ref="C42:C43"/>
    <mergeCell ref="D42:D43"/>
    <mergeCell ref="E42:E43"/>
    <mergeCell ref="F42:F43"/>
    <mergeCell ref="A44:A45"/>
    <mergeCell ref="C44:C45"/>
    <mergeCell ref="D44:D45"/>
    <mergeCell ref="E44:E45"/>
    <mergeCell ref="F44:F45"/>
    <mergeCell ref="A38:A39"/>
    <mergeCell ref="C38:C39"/>
    <mergeCell ref="D38:D39"/>
    <mergeCell ref="E38:E39"/>
    <mergeCell ref="F38:F39"/>
    <mergeCell ref="A40:A41"/>
    <mergeCell ref="C40:C41"/>
    <mergeCell ref="D40:D41"/>
    <mergeCell ref="E40:E41"/>
    <mergeCell ref="F40:F41"/>
    <mergeCell ref="A34:A35"/>
    <mergeCell ref="C34:C35"/>
    <mergeCell ref="D34:D35"/>
    <mergeCell ref="E34:E35"/>
    <mergeCell ref="F34:F35"/>
    <mergeCell ref="A36:A37"/>
    <mergeCell ref="C36:C37"/>
    <mergeCell ref="D36:D37"/>
    <mergeCell ref="E36:E37"/>
    <mergeCell ref="F36:F37"/>
    <mergeCell ref="A30:A31"/>
    <mergeCell ref="C30:C31"/>
    <mergeCell ref="D30:D31"/>
    <mergeCell ref="E30:E31"/>
    <mergeCell ref="F30:F31"/>
    <mergeCell ref="A32:A33"/>
    <mergeCell ref="C32:C33"/>
    <mergeCell ref="D32:D33"/>
    <mergeCell ref="E32:E33"/>
    <mergeCell ref="F32:F33"/>
    <mergeCell ref="A26:A27"/>
    <mergeCell ref="C26:C27"/>
    <mergeCell ref="D26:D27"/>
    <mergeCell ref="E26:E27"/>
    <mergeCell ref="F26:F27"/>
    <mergeCell ref="A28:A29"/>
    <mergeCell ref="C28:C29"/>
    <mergeCell ref="D28:D29"/>
    <mergeCell ref="E28:E29"/>
    <mergeCell ref="F28:F29"/>
    <mergeCell ref="A22:A23"/>
    <mergeCell ref="C22:C23"/>
    <mergeCell ref="D22:D23"/>
    <mergeCell ref="E22:E23"/>
    <mergeCell ref="F22:F23"/>
    <mergeCell ref="A24:A25"/>
    <mergeCell ref="C24:C25"/>
    <mergeCell ref="D24:D25"/>
    <mergeCell ref="E24:E25"/>
    <mergeCell ref="F24:F25"/>
    <mergeCell ref="A18:A19"/>
    <mergeCell ref="C18:C19"/>
    <mergeCell ref="D18:D19"/>
    <mergeCell ref="E18:E19"/>
    <mergeCell ref="F18:F19"/>
    <mergeCell ref="A20:A21"/>
    <mergeCell ref="C20:C21"/>
    <mergeCell ref="D20:D21"/>
    <mergeCell ref="E20:E21"/>
    <mergeCell ref="F20:F21"/>
    <mergeCell ref="A14:A15"/>
    <mergeCell ref="C14:C15"/>
    <mergeCell ref="D14:D15"/>
    <mergeCell ref="E14:E15"/>
    <mergeCell ref="F14:F15"/>
    <mergeCell ref="A16:A17"/>
    <mergeCell ref="C16:C17"/>
    <mergeCell ref="D16:D17"/>
    <mergeCell ref="E16:E17"/>
    <mergeCell ref="F16:F17"/>
    <mergeCell ref="A10:A11"/>
    <mergeCell ref="C10:C11"/>
    <mergeCell ref="D10:D11"/>
    <mergeCell ref="E10:E11"/>
    <mergeCell ref="F10:F11"/>
    <mergeCell ref="A12:A13"/>
    <mergeCell ref="C12:C13"/>
    <mergeCell ref="D12:D13"/>
    <mergeCell ref="E12:E13"/>
    <mergeCell ref="F12:F13"/>
    <mergeCell ref="A6:A7"/>
    <mergeCell ref="C6:C7"/>
    <mergeCell ref="D6:D7"/>
    <mergeCell ref="E6:E7"/>
    <mergeCell ref="F6:F7"/>
    <mergeCell ref="A8:A9"/>
    <mergeCell ref="C8:C9"/>
    <mergeCell ref="D8:D9"/>
    <mergeCell ref="E8:E9"/>
    <mergeCell ref="F8:F9"/>
    <mergeCell ref="A2:A3"/>
    <mergeCell ref="C2:C3"/>
    <mergeCell ref="D2:D3"/>
    <mergeCell ref="E2:E3"/>
    <mergeCell ref="F2:F3"/>
    <mergeCell ref="A4:A5"/>
    <mergeCell ref="C4:C5"/>
    <mergeCell ref="D4:D5"/>
    <mergeCell ref="E4:E5"/>
    <mergeCell ref="F4:F5"/>
  </mergeCells>
  <hyperlinks>
    <hyperlink ref="B3" r:id="rId1" display="https://watchmefly.net/profile/pilot.php?pid=A68368FA-F011-877B-2C09-100F3E706787" xr:uid="{6628948D-E8F0-4455-8159-E62A5DE48B86}"/>
    <hyperlink ref="B5" r:id="rId2" display="https://watchmefly.net/profile/pilot.php?pid=9856A0B1-100E-5EAC-8730-5E3E13FD0664" xr:uid="{D9771A80-261A-4CCE-BB7B-84FD0DAD1794}"/>
    <hyperlink ref="B7" r:id="rId3" display="https://watchmefly.net/profile/pilot.php?pid=1715B6CB-77A9-12C8-9928-E8CE421F356D" xr:uid="{076E25BA-FE54-4699-B0FC-6FA1C32AA6DA}"/>
    <hyperlink ref="B9" r:id="rId4" display="https://watchmefly.net/profile/pilot.php?pid=03B735A8-39CB-DAB7-F4FE-A0B16C2655DB" xr:uid="{3DAB4980-1D16-4177-9E6D-55E16E609677}"/>
    <hyperlink ref="B11" r:id="rId5" display="https://watchmefly.net/profile/pilot.php?pid=E7D1E470-3E11-12C4-F2B9-753F091ADBE2" xr:uid="{8D7504B3-2B5F-452A-B575-27FE9C275744}"/>
    <hyperlink ref="B13" r:id="rId6" display="https://watchmefly.net/profile/pilot.php?pid=22793BD2-2C00-174E-9322-DF771CD751BC" xr:uid="{C680B0CF-69D3-41AD-A1C5-52274AC2561E}"/>
    <hyperlink ref="B15" r:id="rId7" display="https://watchmefly.net/profile/pilot.php?pid=711306E4-CC9A-6089-9FFF-284C8D0208BA" xr:uid="{9D114F80-9830-42DF-AD98-BA04CB5A3A18}"/>
    <hyperlink ref="B17" r:id="rId8" display="https://watchmefly.net/profile/pilot.php?pid=0A4BF440-A8A5-2CEA-FE0C-43AD99FC0606" xr:uid="{9FD99118-909B-49C3-9470-50B9F39E0D89}"/>
    <hyperlink ref="B19" r:id="rId9" display="https://watchmefly.net/profile/pilot.php?pid=CE1013FA-2615-D0C5-A4A9-C2A38FFBBAD8" xr:uid="{EDCEFAB8-CA74-467A-9A91-88F56F5E4972}"/>
    <hyperlink ref="B21" r:id="rId10" display="https://watchmefly.net/profile/pilot.php?pid=BA91562D-CFD1-510B-4B22-6193FFEDF49D" xr:uid="{041DFB0B-5C36-472C-895F-6DF9D7DFD9F4}"/>
    <hyperlink ref="B23" r:id="rId11" display="https://watchmefly.net/profile/pilot.php?pid=3631C954-8E1D-64AD-72AD-91C11EF26A13" xr:uid="{B574F5DD-A326-42A6-B883-0F543F1AA6E6}"/>
    <hyperlink ref="B25" r:id="rId12" display="https://watchmefly.net/profile/pilot.php?pid=8C9DBEAB-BC63-5757-30BC-7357702CE450" xr:uid="{1653C9B7-B083-4A61-A5BD-CB286A10887F}"/>
    <hyperlink ref="B27" r:id="rId13" display="https://watchmefly.net/profile/pilot.php?pid=5DDD1076-D863-A7B9-7D61-65D080C48B28" xr:uid="{034147E4-C88C-4DF2-9144-5679ED802A43}"/>
    <hyperlink ref="B29" r:id="rId14" display="https://watchmefly.net/profile/pilot.php?pid=0E35FD62-98E7-80F5-4453-799C420875C5" xr:uid="{313FB23C-379E-49CC-821D-16AA3718CC44}"/>
    <hyperlink ref="B31" r:id="rId15" display="https://watchmefly.net/profile/pilot.php?pid=ED0A3173-E25D-8486-E6C7-1341FA55095D" xr:uid="{9D08FF8D-E796-4957-A274-DA97E49CA3FD}"/>
    <hyperlink ref="B33" r:id="rId16" display="https://watchmefly.net/profile/pilot.php?pid=D867B129-8020-B077-31F4-B90F63222B88" xr:uid="{F3B81B0A-9A36-4921-9FBC-5AC5207A125D}"/>
    <hyperlink ref="B35" r:id="rId17" display="https://watchmefly.net/profile/pilot.php?pid=535566F9-54D8-17AC-D929-54AFF03D4544" xr:uid="{2466EFA6-A3C2-4CB6-9657-71B73C2CA308}"/>
    <hyperlink ref="B37" r:id="rId18" display="https://watchmefly.net/profile/pilot.php?pid=1CDF3259-95A2-7E34-2CD6-F6E947EE4ADE" xr:uid="{75DFD502-B520-40C8-BBF3-A3971977A4FC}"/>
    <hyperlink ref="B39" r:id="rId19" display="https://watchmefly.net/profile/pilot.php?pid=48E6B634-9938-61AB-50EF-5E7129DE66D0" xr:uid="{466C0EFD-59D1-46F0-9FF8-22B540A00BEC}"/>
    <hyperlink ref="B41" r:id="rId20" display="https://watchmefly.net/profile/pilot.php?pid=1CC6CB15-0A55-EE23-D478-FA611377E772" xr:uid="{5AFBF99C-47F7-4421-8871-D1D8DC625E32}"/>
    <hyperlink ref="B43" r:id="rId21" display="https://watchmefly.net/profile/pilot.php?pid=ED723E0A-13EE-9A24-54C2-C7593E7BBC8F" xr:uid="{AC3EAA12-7485-4F06-B5C1-940479C109DF}"/>
    <hyperlink ref="B45" r:id="rId22" display="https://watchmefly.net/profile/pilot.php?pid=213867AA-E132-C958-2C04-043AC27B67E7" xr:uid="{BB7CED06-03AB-4930-812D-E5D792162D0B}"/>
    <hyperlink ref="B47" r:id="rId23" display="https://watchmefly.net/profile/pilot.php?pid=7946361B-7B24-502C-AB16-43C5D6F96F36" xr:uid="{4B5EB656-9EFC-417A-AA5E-553CE007D154}"/>
    <hyperlink ref="B49" r:id="rId24" display="https://watchmefly.net/profile/pilot.php?pid=0C3EDA82-F7DC-E891-C33D-77A46643059C" xr:uid="{CC293DA0-247F-4D3D-AD11-CD372019F1C5}"/>
    <hyperlink ref="B51" r:id="rId25" display="https://watchmefly.net/profile/pilot.php?pid=C36CB66F-DB5C-236B-3C58-ECB5B2ED76BE" xr:uid="{B6C088FE-E235-4AEF-B2CC-BA13FDDFDB84}"/>
    <hyperlink ref="B53" r:id="rId26" display="https://watchmefly.net/profile/pilot.php?pid=F7D56710-1C28-F0E7-2E03-C367E86F6B5B" xr:uid="{8E4880F1-FD47-436D-A642-F7C0A84ECB90}"/>
    <hyperlink ref="B55" r:id="rId27" display="https://watchmefly.net/profile/pilot.php?pid=09BA901A-133C-2DE3-9944-977FD557127B" xr:uid="{A9CD0FCD-C5D6-42BE-9696-A3CF02ECCAF7}"/>
    <hyperlink ref="B57" r:id="rId28" display="https://watchmefly.net/profile/pilot.php?pid=E3E50B19-D68C-EA1A-A568-E9748B52DC13" xr:uid="{D49617E0-4403-4C19-BDA2-AC1E4D289527}"/>
    <hyperlink ref="B59" r:id="rId29" display="https://watchmefly.net/profile/pilot.php?pid=9B6C435D-E48C-DDAB-A35A-B7990AE28152" xr:uid="{8D221797-D24C-46F9-9276-A66EF023F105}"/>
    <hyperlink ref="B61" r:id="rId30" display="https://watchmefly.net/profile/pilot.php?pid=E5E21020-7EAB-0B3E-4224-29FC2B4487BD" xr:uid="{F6A65B1F-6689-4EF6-803F-64F53805261D}"/>
    <hyperlink ref="B63" r:id="rId31" display="https://watchmefly.net/profile/pilot.php?pid=5F340D19-A474-3E5D-BDED-2BE158370FC0" xr:uid="{63FB6D90-80C6-48F0-9A3D-24B8F1B27511}"/>
    <hyperlink ref="B65" r:id="rId32" display="https://watchmefly.net/profile/pilot.php?pid=6DABE739-7C07-B467-5A82-4190503ED0BD" xr:uid="{36874BC6-BB5F-4691-A768-1E437ACED4A7}"/>
    <hyperlink ref="B67" r:id="rId33" display="https://watchmefly.net/profile/pilot.php?pid=0BB3C0A6-3DB1-F3D4-89D8-A539E7CE4E29" xr:uid="{3F11F041-0258-484A-A9E8-890D3123F89E}"/>
    <hyperlink ref="B69" r:id="rId34" display="https://watchmefly.net/profile/pilot.php?pid=6B466ACB-0C01-6331-D1D4-13F1C2B6CED5" xr:uid="{25F58870-8647-4F90-9C28-B72222892852}"/>
    <hyperlink ref="B71" r:id="rId35" display="https://watchmefly.net/profile/pilot.php?pid=D67625A1-965B-767D-D478-8C7019328C22" xr:uid="{21BD9D19-BD17-4E80-A20A-99D64EEAC8DD}"/>
    <hyperlink ref="B73" r:id="rId36" display="https://watchmefly.net/profile/pilot.php?pid=AB5C464B-6E8F-4620-75CB-A6D30A3E9250" xr:uid="{7461D3D8-EEF7-4E56-B0D0-90DC8B54977D}"/>
    <hyperlink ref="B75" r:id="rId37" display="https://watchmefly.net/profile/pilot.php?pid=0CAE4EAD-CDAE-3E70-3487-5A8000FD2D90" xr:uid="{2EF05EB1-170F-4E37-8EF3-A828BB0555BC}"/>
    <hyperlink ref="B77" r:id="rId38" display="https://watchmefly.net/profile/pilot.php?pid=59AB9440-7BD5-6C00-1D37-1763DFE7C7D4" xr:uid="{4142582F-05AE-4E7A-B64D-9B02F318B672}"/>
    <hyperlink ref="B79" r:id="rId39" display="https://watchmefly.net/profile/pilot.php?pid=9C6E3F8F-0275-E25C-0300-4BEE9FB96D05" xr:uid="{AD4E5D65-2C2D-414D-A357-938EA97E6314}"/>
    <hyperlink ref="B81" r:id="rId40" display="https://watchmefly.net/profile/pilot.php?pid=5927A0F8-2121-B617-F7B3-8040801C5224" xr:uid="{71BC05BB-6DEB-481E-8558-51AEBC054BB3}"/>
    <hyperlink ref="B83" r:id="rId41" display="https://watchmefly.net/profile/pilot.php?pid=D454E8A2-1C54-63E6-1464-21B77C8DD22D" xr:uid="{44D7033C-59C4-46C9-94EA-E9183ED424E3}"/>
    <hyperlink ref="B85" r:id="rId42" display="https://watchmefly.net/profile/pilot.php?pid=D0375AF3-370E-B83A-F265-C3B95DE5ECF9" xr:uid="{F37CF244-1850-46FA-9989-1D5F787C1270}"/>
    <hyperlink ref="B87" r:id="rId43" display="https://watchmefly.net/profile/pilot.php?pid=7292AFD2-F43A-92EC-F25E-EE0111D87414" xr:uid="{95BAB7FD-E254-488C-8F62-1FB3C0270CF1}"/>
    <hyperlink ref="B89" r:id="rId44" display="https://watchmefly.net/profile/pilot.php?pid=B07F404C-E88A-FE7F-0674-F6DF46E0BBEB" xr:uid="{9A84A2F2-40DC-45F9-A4FD-092281B5CC3F}"/>
    <hyperlink ref="B91" r:id="rId45" display="https://watchmefly.net/profile/pilot.php?pid=9487679A-3A18-50A4-7D54-117AF2402127" xr:uid="{4CF71000-1C7D-4090-A3E7-189C687E18CB}"/>
    <hyperlink ref="B93" r:id="rId46" display="https://watchmefly.net/profile/pilot.php?pid=0B1314FF-1BB8-1865-590F-E0A45426CC2A" xr:uid="{C182F4B4-3FF1-46CB-8A6C-1765425EB8D1}"/>
    <hyperlink ref="B95" r:id="rId47" display="https://watchmefly.net/profile/pilot.php?pid=23E010CF-E77B-923C-F0CB-7CA22832A1E7" xr:uid="{4605B822-1BE0-4473-8878-74106BFB80DA}"/>
    <hyperlink ref="B97" r:id="rId48" display="https://watchmefly.net/profile/pilot.php?pid=2DC36709-9D1A-3ED2-61E4-36227E4B3884" xr:uid="{46272933-D0E5-4736-9C7A-245C0B2CF422}"/>
    <hyperlink ref="B99" r:id="rId49" display="https://watchmefly.net/profile/pilot.php?pid=BBA3AD36-E181-70A0-BDEB-C9649DD9949C" xr:uid="{334F8FA0-E139-4237-BF3D-657DD547CCC5}"/>
    <hyperlink ref="B101" r:id="rId50" display="https://watchmefly.net/profile/pilot.php?pid=85F91A50-28FB-50C3-5A96-DCDCB0EC1C07" xr:uid="{CC92F080-4229-4EC4-BD9C-4B79F4575740}"/>
    <hyperlink ref="B103" r:id="rId51" display="https://watchmefly.net/profile/pilot.php?pid=ED29A26C-837A-AD83-BBBA-11A6E06F7EB5" xr:uid="{BC64750E-77C1-46A3-BB9B-C89AB7DED9C6}"/>
    <hyperlink ref="B105" r:id="rId52" display="https://watchmefly.net/profile/pilot.php?pid=28C77697-50E0-39FD-2E6B-FF8E9D280A15" xr:uid="{F0575209-4B96-41B8-8F35-355944C29565}"/>
    <hyperlink ref="B107" r:id="rId53" display="https://watchmefly.net/profile/pilot.php?pid=EF0E4837-CD5B-36F4-733E-B1EF41A6885C" xr:uid="{21410B45-84FF-43F7-A45E-5558607941C8}"/>
    <hyperlink ref="B109" r:id="rId54" display="https://watchmefly.net/profile/pilot.php?pid=5EC5A026-7922-4C71-F292-AE0A5599C7AE" xr:uid="{E97ABBCE-18A8-4E0D-AD48-5830D21BA2FF}"/>
    <hyperlink ref="B111" r:id="rId55" display="https://watchmefly.net/profile/pilot.php?pid=F77FA4CC-5BE3-2801-5F82-ED78A66E7513" xr:uid="{3EAAEB9E-7545-4C23-AE9C-2D0D72017AB2}"/>
    <hyperlink ref="B113" r:id="rId56" display="https://watchmefly.net/profile/pilot.php?pid=2230B9A3-F2CE-4BFF-8BDC-CC7AE230EDE2" xr:uid="{0DD15EDB-B098-4372-9C31-F49C4B168D13}"/>
    <hyperlink ref="B115" r:id="rId57" display="https://watchmefly.net/profile/pilot.php?pid=69544818-8BF8-3C9E-A3E6-83F5683836CD" xr:uid="{C07306A3-D611-468C-B5A3-974650B1538C}"/>
    <hyperlink ref="B117" r:id="rId58" display="https://watchmefly.net/profile/pilot.php?pid=F4334806-D7BF-477F-124B-02EFDE7427EF" xr:uid="{1D174AA5-A103-4263-9CF5-9391275222EA}"/>
    <hyperlink ref="B119" r:id="rId59" display="https://watchmefly.net/profile/pilot.php?pid=25747953-E32A-546F-99A4-28B4DD5D1EE0" xr:uid="{293EAF1A-C804-44FF-BD4D-15AC8C8F5D75}"/>
    <hyperlink ref="B121" r:id="rId60" display="https://watchmefly.net/profile/pilot.php?pid=FBA31670-D9FD-747F-A18B-3FCDDF1CB971" xr:uid="{7F7414D8-D1BF-46BD-8685-80ECE537EEDC}"/>
    <hyperlink ref="B123" r:id="rId61" display="https://watchmefly.net/profile/pilot.php?pid=5B5A2BEE-E5E4-B84C-258A-DEE345283925" xr:uid="{1B5E7AFD-CEC0-4ABB-8174-9D9C190EFDA2}"/>
    <hyperlink ref="B125" r:id="rId62" display="https://watchmefly.net/profile/pilot.php?pid=1B65E4F9-0C0E-976D-0E63-E644DAB23E14" xr:uid="{08F54A14-EC8C-4749-B31A-7981DCBC47D1}"/>
    <hyperlink ref="B127" r:id="rId63" display="https://watchmefly.net/profile/pilot.php?pid=5FBCC6D6-467C-9A35-C856-0CC8686BEB06" xr:uid="{86DA2C77-DFDD-439B-AE28-DC4540C76157}"/>
    <hyperlink ref="B129" r:id="rId64" display="https://watchmefly.net/profile/pilot.php?pid=B25192C8-8126-1FAA-24BA-8E436E00C0EE" xr:uid="{764F5F7E-7643-4D16-AF89-B90672435097}"/>
    <hyperlink ref="B131" r:id="rId65" display="https://watchmefly.net/profile/pilot.php?pid=5F27CAFA-DF7F-AF4D-3949-71A4F7C96C31" xr:uid="{C36E292D-652D-4555-A1DC-5DAC4FFCA370}"/>
    <hyperlink ref="B133" r:id="rId66" display="https://watchmefly.net/profile/pilot.php?pid=8839AA0E-CB49-2B52-D691-D29D08222009" xr:uid="{0DCCF9E0-420B-4A5D-8B1E-3C1594B881FB}"/>
    <hyperlink ref="B135" r:id="rId67" display="https://watchmefly.net/profile/pilot.php?pid=89601D8F-044C-7CB2-B005-291F9D11DCB7" xr:uid="{D7C5478A-3329-454C-B07E-05F692C8C839}"/>
    <hyperlink ref="B137" r:id="rId68" display="https://watchmefly.net/profile/pilot.php?pid=E560EEBC-5EDE-0A6B-9A16-FF0D163A9DA0" xr:uid="{017C4A4F-F90C-4413-BEC0-BF539CC68950}"/>
    <hyperlink ref="B139" r:id="rId69" display="https://watchmefly.net/profile/pilot.php?pid=21DF57C7-85E0-73DE-0BE0-3F698AEB8F36" xr:uid="{977FFC84-337D-4B5E-A7A8-2C891B8F37F1}"/>
    <hyperlink ref="B141" r:id="rId70" display="https://watchmefly.net/profile/pilot.php?pid=C4B54282-CC12-47F2-7CC5-FEA459EF8530" xr:uid="{FE72E89C-1ABB-4A16-AFB6-09AEA13278AC}"/>
    <hyperlink ref="B143" r:id="rId71" display="https://watchmefly.net/profile/pilot.php?pid=95201FD2-F433-7EAB-A3A7-562CFFF8CA01" xr:uid="{577CA1E1-A741-48C7-9C70-1A3733B9D4E5}"/>
    <hyperlink ref="B145" r:id="rId72" display="https://watchmefly.net/profile/pilot.php?pid=0755EC99-ED29-2435-8F85-EB17215D9C13" xr:uid="{333B1F91-CC6C-4589-AA46-47495316C14E}"/>
    <hyperlink ref="B147" r:id="rId73" display="https://watchmefly.net/profile/pilot.php?pid=AD8BCC61-AB26-20B8-4DA4-FA4B8987ACB2" xr:uid="{551D47F3-F4BD-4AE1-857E-BB21C0E37EB5}"/>
    <hyperlink ref="B149" r:id="rId74" display="https://watchmefly.net/profile/pilot.php?pid=C3566C1D-C20A-0CB3-98CB-10E775B9854D" xr:uid="{5C2BA169-A9D7-4EED-804A-736BB82919CB}"/>
    <hyperlink ref="B151" r:id="rId75" display="https://watchmefly.net/profile/pilot.php?pid=19B4263C-E73F-D3A4-6C9E-C4A40492699C" xr:uid="{29A45124-B4CF-4E22-8568-97C2EBDC07D5}"/>
    <hyperlink ref="B153" r:id="rId76" display="https://watchmefly.net/profile/pilot.php?pid=EECC2F0D-FB2F-ECF5-0FDE-D77C93BD03BD" xr:uid="{4BF1E418-25F8-4649-99FE-30471F43F4C2}"/>
    <hyperlink ref="B155" r:id="rId77" display="https://watchmefly.net/profile/pilot.php?pid=69335FA5-43E6-9652-71D7-DCBE8338E06A" xr:uid="{12045DD4-3155-4357-9042-8AD6EB193A2B}"/>
    <hyperlink ref="B157" r:id="rId78" display="https://watchmefly.net/profile/pilot.php?pid=AFF3401B-9EEE-BCD1-F536-8ED8CDBBF9F6" xr:uid="{A60BACCD-075F-4C47-ADBA-39FAC65AA19B}"/>
    <hyperlink ref="B159" r:id="rId79" display="https://watchmefly.net/profile/pilot.php?pid=D11293E3-93CE-4B4A-977B-F84D6A6C1398" xr:uid="{601B61E8-49CC-4328-9CAA-A26879D98D50}"/>
    <hyperlink ref="B161" r:id="rId80" display="https://watchmefly.net/profile/pilot.php?pid=765153C4-42D3-9E30-BC67-ED60967A09F4" xr:uid="{0FF47FC2-2450-4744-B53F-D9C4FB5CA653}"/>
    <hyperlink ref="B163" r:id="rId81" display="https://watchmefly.net/profile/pilot.php?pid=53BC870A-4C28-11CD-0595-7A18C0B66E5F" xr:uid="{6C2BD210-8545-4E2D-8D1D-1A41341EEBA9}"/>
    <hyperlink ref="B165" r:id="rId82" display="https://watchmefly.net/profile/pilot.php?pid=DDE88C07-CAD6-AC94-D5E2-2AB34EC0F98E" xr:uid="{7D8BBFB2-C39A-47C6-ABF3-D8E2FCC00AF4}"/>
    <hyperlink ref="B167" r:id="rId83" display="https://watchmefly.net/profile/pilot.php?pid=66EAF03D-68E1-FB74-93BA-65C1797838EF" xr:uid="{A8DA7E70-45B0-4828-9D0F-98D6BD3FEC80}"/>
    <hyperlink ref="B169" r:id="rId84" display="https://watchmefly.net/profile/pilot.php?pid=836AEBC0-B604-8E6C-A76D-CB961D0F2E18" xr:uid="{BFECDC8A-D91F-4D87-8DA9-F4B8B30FAD63}"/>
    <hyperlink ref="B171" r:id="rId85" display="https://watchmefly.net/profile/pilot.php?pid=56B2512D-FB4B-E5EC-AC2F-17AA416CE5F6" xr:uid="{1B239759-631A-418E-BBBD-D2538B573C8B}"/>
    <hyperlink ref="B173" r:id="rId86" display="https://watchmefly.net/profile/pilot.php?pid=8C2906F6-6E11-C7F5-7E47-84F0F5B6809C" xr:uid="{2B293E7D-5C7E-4474-BF2B-1A1B2DE2C447}"/>
    <hyperlink ref="B175" r:id="rId87" display="https://watchmefly.net/profile/pilot.php?pid=4CBF1312-5D9D-84A3-0765-CC06F8325B9A" xr:uid="{16D41970-4BE0-42DA-888C-241D490B8BB6}"/>
    <hyperlink ref="B177" r:id="rId88" display="https://watchmefly.net/profile/pilot.php?pid=B9723A55-9651-A866-D4E4-6ECDDBD545AB" xr:uid="{82F54E5A-88A7-422F-BEF7-758E145EF103}"/>
    <hyperlink ref="B179" r:id="rId89" display="https://watchmefly.net/profile/pilot.php?pid=5438137F-579D-10E9-1208-D448F3468F2F" xr:uid="{18919F9C-7430-4A2D-988F-0B561D52A9C7}"/>
    <hyperlink ref="B181" r:id="rId90" display="https://watchmefly.net/profile/pilot.php?pid=BF6AE66E-B298-5862-F748-080C0EC09B66" xr:uid="{77C8E4FF-1B8F-459F-86AA-3E28B3192171}"/>
    <hyperlink ref="B183" r:id="rId91" display="https://watchmefly.net/profile/pilot.php?pid=15104F64-2F2D-36B9-4CE1-14C2FE740918" xr:uid="{BDBD7E0E-8043-4CF6-8BF8-4533110DB569}"/>
    <hyperlink ref="B185" r:id="rId92" display="https://watchmefly.net/profile/pilot.php?pid=3E80F4A0-83E1-F375-D9F5-0217E709CC0D" xr:uid="{6099E5C5-A6D2-422D-9302-7EA64F7EB02D}"/>
    <hyperlink ref="B187" r:id="rId93" display="https://watchmefly.net/profile/pilot.php?pid=B527A907-7F51-2479-A5BC-88CB010BFBC4" xr:uid="{10EFAE6E-7DB0-4078-A7E6-A6F4F04980D0}"/>
    <hyperlink ref="B189" r:id="rId94" display="https://watchmefly.net/profile/pilot.php?pid=BFE68BD9-B49F-53C9-7D6A-FD21488E1C10" xr:uid="{9C48B60F-471E-492D-8C67-5EFFE8281AD3}"/>
    <hyperlink ref="B191" r:id="rId95" display="https://watchmefly.net/profile/pilot.php?pid=6E68CF32-5AE2-EDF7-30C0-5A5041768E9F" xr:uid="{C064C1B8-E96F-4A77-A408-35544F8441CD}"/>
    <hyperlink ref="B193" r:id="rId96" display="https://watchmefly.net/profile/pilot.php?pid=25F2FBEA-5CA2-DF0E-AE74-B66B58EE0B92" xr:uid="{687129BB-5FAF-4270-A4F4-B013BE952C8D}"/>
    <hyperlink ref="B195" r:id="rId97" display="https://watchmefly.net/profile/pilot.php?pid=7D1DE73F-BF44-ED25-4DD6-D01057306EBF" xr:uid="{209184D6-BBFD-486E-A595-39544B28DAB4}"/>
    <hyperlink ref="B197" r:id="rId98" display="https://watchmefly.net/profile/pilot.php?pid=8095B718-9B11-7EA4-0030-61358609F768" xr:uid="{F628C269-12BB-41AB-873E-BD7A7AF0F85C}"/>
    <hyperlink ref="B199" r:id="rId99" display="https://watchmefly.net/profile/pilot.php?pid=CEE15BC3-7420-1538-AC1F-E3F799899545" xr:uid="{3B6E075A-45C9-4DA8-821D-091BD29630C7}"/>
    <hyperlink ref="B201" r:id="rId100" display="https://watchmefly.net/profile/pilot.php?pid=1FAF3FD6-EE3E-4D87-AA2E-DC26B330ABAA" xr:uid="{500F28C7-BDCB-42BE-B6AD-BD7A583C9AA7}"/>
    <hyperlink ref="B194" r:id="rId101" display="https://watchmefly.net/profile/pilot.php?pid=7D1DE73F-BF44-ED25-4DD6-D01057306EBF" xr:uid="{5F125814-DA35-469A-8805-CB193D05B47F}"/>
  </hyperlinks>
  <pageMargins left="0.7" right="0.7" top="0.78740157499999996" bottom="0.78740157499999996" header="0.3" footer="0.3"/>
  <pageSetup paperSize="9" orientation="portrait" r:id="rId102"/>
  <drawing r:id="rId103"/>
  <legacyDrawing r:id="rId1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896B-5B2C-44A3-B172-99F660318CD6}">
  <dimension ref="A1:T82"/>
  <sheetViews>
    <sheetView topLeftCell="A33" workbookViewId="0">
      <selection activeCell="A59" sqref="A59:H59"/>
    </sheetView>
  </sheetViews>
  <sheetFormatPr baseColWidth="10" defaultColWidth="8.83203125" defaultRowHeight="13"/>
  <sheetData>
    <row r="1" spans="1:18" ht="19.5" customHeight="1">
      <c r="A1" s="11" t="s">
        <v>564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8" ht="12.75" customHeight="1">
      <c r="A2" s="10" t="s">
        <v>565</v>
      </c>
      <c r="B2" s="10"/>
      <c r="C2" s="10"/>
      <c r="D2" s="10"/>
      <c r="E2" s="10"/>
      <c r="F2" s="10"/>
      <c r="G2" s="10"/>
      <c r="H2" s="10"/>
      <c r="I2" s="10"/>
      <c r="J2" s="10"/>
      <c r="K2" s="13" t="s">
        <v>566</v>
      </c>
      <c r="L2" s="13"/>
      <c r="M2" s="13"/>
      <c r="N2" s="13"/>
      <c r="O2" s="13"/>
      <c r="P2" s="13"/>
      <c r="Q2" s="13"/>
      <c r="R2" s="13"/>
    </row>
    <row r="3" spans="1:18" ht="14" thickBo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>
        <v>0.48309027777777774</v>
      </c>
      <c r="Q3" s="101"/>
      <c r="R3" s="101"/>
    </row>
    <row r="4" spans="1:18" ht="14">
      <c r="A4" s="105"/>
      <c r="B4" s="105"/>
      <c r="C4" s="105"/>
      <c r="D4" s="105"/>
      <c r="E4" s="105"/>
      <c r="F4" s="105"/>
      <c r="G4" s="105"/>
      <c r="H4" s="105"/>
      <c r="I4" s="54" t="s">
        <v>34</v>
      </c>
      <c r="J4" s="54" t="s">
        <v>35</v>
      </c>
      <c r="K4" s="54" t="s">
        <v>36</v>
      </c>
      <c r="L4" s="54" t="s">
        <v>37</v>
      </c>
      <c r="M4" s="54" t="s">
        <v>38</v>
      </c>
      <c r="N4" s="54" t="s">
        <v>39</v>
      </c>
      <c r="O4" s="54" t="s">
        <v>40</v>
      </c>
      <c r="P4" s="54" t="s">
        <v>41</v>
      </c>
      <c r="Q4" s="54" t="s">
        <v>42</v>
      </c>
      <c r="R4" s="54" t="s">
        <v>43</v>
      </c>
    </row>
    <row r="5" spans="1:18" ht="15" thickBot="1">
      <c r="A5" s="10"/>
      <c r="B5" s="10"/>
      <c r="C5" s="10"/>
      <c r="D5" s="10"/>
      <c r="E5" s="10"/>
      <c r="F5" s="10"/>
      <c r="G5" s="10"/>
      <c r="H5" s="10"/>
      <c r="I5" s="56" t="s">
        <v>44</v>
      </c>
      <c r="J5" s="56" t="s">
        <v>47</v>
      </c>
      <c r="K5" s="56" t="s">
        <v>46</v>
      </c>
      <c r="L5" s="56" t="s">
        <v>47</v>
      </c>
      <c r="M5" s="56" t="s">
        <v>45</v>
      </c>
      <c r="N5" s="56" t="s">
        <v>44</v>
      </c>
      <c r="O5" s="56" t="s">
        <v>93</v>
      </c>
      <c r="P5" s="56" t="s">
        <v>47</v>
      </c>
      <c r="Q5" s="56" t="s">
        <v>52</v>
      </c>
      <c r="R5" s="56" t="s">
        <v>44</v>
      </c>
    </row>
    <row r="6" spans="1:18" ht="14">
      <c r="A6" s="10"/>
      <c r="B6" s="10"/>
      <c r="C6" s="10"/>
      <c r="D6" s="10"/>
      <c r="E6" s="10"/>
      <c r="F6" s="10"/>
      <c r="G6" s="10"/>
      <c r="H6" s="10"/>
      <c r="I6" s="54" t="s">
        <v>48</v>
      </c>
    </row>
    <row r="7" spans="1:18" ht="15" thickBot="1">
      <c r="A7" s="57" t="s">
        <v>27</v>
      </c>
      <c r="B7" s="58" t="s">
        <v>49</v>
      </c>
      <c r="C7" s="106" t="s">
        <v>50</v>
      </c>
      <c r="D7" s="106"/>
      <c r="E7" s="106"/>
      <c r="F7" s="58" t="s">
        <v>51</v>
      </c>
      <c r="G7" s="106" t="s">
        <v>32</v>
      </c>
      <c r="H7" s="106"/>
      <c r="I7" s="59" t="s">
        <v>47</v>
      </c>
      <c r="J7" s="60"/>
      <c r="K7" s="60"/>
      <c r="L7" s="60"/>
      <c r="M7" s="60"/>
      <c r="N7" s="60"/>
      <c r="O7" s="60"/>
      <c r="P7" s="60"/>
      <c r="Q7" s="60"/>
      <c r="R7" s="60"/>
    </row>
    <row r="8" spans="1:18" ht="15" thickTop="1">
      <c r="A8" s="55">
        <v>1</v>
      </c>
      <c r="B8" s="61">
        <v>33</v>
      </c>
      <c r="C8" s="107" t="s">
        <v>67</v>
      </c>
      <c r="D8" s="107"/>
      <c r="E8" s="107"/>
      <c r="F8" s="54" t="s">
        <v>19</v>
      </c>
      <c r="G8" s="108">
        <v>7651</v>
      </c>
      <c r="H8" s="108"/>
      <c r="I8" s="61">
        <v>1000</v>
      </c>
      <c r="J8" s="61">
        <v>659</v>
      </c>
      <c r="K8" s="61">
        <v>1000</v>
      </c>
      <c r="L8" s="61">
        <v>526</v>
      </c>
      <c r="M8" s="61">
        <v>865</v>
      </c>
      <c r="N8" s="61">
        <v>963</v>
      </c>
      <c r="O8" s="61">
        <v>716</v>
      </c>
      <c r="P8" s="61">
        <v>-631</v>
      </c>
      <c r="Q8" s="61">
        <v>800</v>
      </c>
      <c r="R8" s="61">
        <v>827</v>
      </c>
    </row>
    <row r="9" spans="1:18">
      <c r="A9" s="102"/>
      <c r="B9" s="102"/>
      <c r="C9" s="102"/>
      <c r="D9" s="102"/>
      <c r="E9" s="102"/>
      <c r="F9" s="102"/>
      <c r="G9" s="102"/>
      <c r="H9" s="102"/>
      <c r="I9" s="63">
        <v>926</v>
      </c>
      <c r="J9" s="62"/>
      <c r="K9" s="62"/>
      <c r="L9" s="62"/>
      <c r="M9" s="62"/>
      <c r="N9" s="62"/>
      <c r="O9" s="62"/>
      <c r="P9" s="62"/>
      <c r="Q9" s="62"/>
      <c r="R9" s="62"/>
    </row>
    <row r="10" spans="1:18" ht="12.75" customHeight="1">
      <c r="A10" s="55">
        <v>2</v>
      </c>
      <c r="B10" s="61">
        <v>30</v>
      </c>
      <c r="C10" s="103" t="s">
        <v>53</v>
      </c>
      <c r="D10" s="103"/>
      <c r="E10" s="103"/>
      <c r="F10" s="54" t="s">
        <v>24</v>
      </c>
      <c r="G10" s="104">
        <v>7302</v>
      </c>
      <c r="H10" s="104"/>
      <c r="I10" s="61">
        <v>772</v>
      </c>
      <c r="J10" s="61">
        <v>957</v>
      </c>
      <c r="K10" s="61">
        <v>487</v>
      </c>
      <c r="L10" s="61">
        <v>668</v>
      </c>
      <c r="M10" s="61">
        <v>551</v>
      </c>
      <c r="N10" s="61">
        <v>970</v>
      </c>
      <c r="O10" s="61">
        <v>716</v>
      </c>
      <c r="P10" s="61">
        <v>-162</v>
      </c>
      <c r="Q10" s="61">
        <v>800</v>
      </c>
      <c r="R10" s="61">
        <v>953</v>
      </c>
    </row>
    <row r="11" spans="1:18">
      <c r="A11" s="102"/>
      <c r="B11" s="102"/>
      <c r="C11" s="102"/>
      <c r="D11" s="102"/>
      <c r="E11" s="102"/>
      <c r="F11" s="102"/>
      <c r="G11" s="102"/>
      <c r="H11" s="102"/>
      <c r="I11" s="63">
        <v>590</v>
      </c>
      <c r="J11" s="62"/>
      <c r="K11" s="62"/>
      <c r="L11" s="62"/>
      <c r="M11" s="62"/>
      <c r="N11" s="62"/>
      <c r="O11" s="62"/>
      <c r="P11" s="62"/>
      <c r="Q11" s="62"/>
      <c r="R11" s="62"/>
    </row>
    <row r="12" spans="1:18" ht="12.75" customHeight="1">
      <c r="A12" s="55">
        <v>3</v>
      </c>
      <c r="B12" s="61">
        <v>15</v>
      </c>
      <c r="C12" s="103" t="s">
        <v>74</v>
      </c>
      <c r="D12" s="103"/>
      <c r="E12" s="103"/>
      <c r="F12" s="54" t="s">
        <v>20</v>
      </c>
      <c r="G12" s="104">
        <v>7183</v>
      </c>
      <c r="H12" s="104"/>
      <c r="I12" s="61">
        <v>865</v>
      </c>
      <c r="J12" s="61">
        <v>932</v>
      </c>
      <c r="K12" s="61">
        <v>798</v>
      </c>
      <c r="L12" s="61">
        <v>237</v>
      </c>
      <c r="M12" s="61">
        <v>873</v>
      </c>
      <c r="N12" s="61">
        <v>921</v>
      </c>
      <c r="O12" s="61">
        <v>526</v>
      </c>
      <c r="P12" s="61">
        <v>941</v>
      </c>
      <c r="Q12" s="61">
        <v>800</v>
      </c>
      <c r="R12" s="61">
        <v>79</v>
      </c>
    </row>
    <row r="13" spans="1:18">
      <c r="A13" s="102"/>
      <c r="B13" s="102"/>
      <c r="C13" s="102"/>
      <c r="D13" s="102"/>
      <c r="E13" s="102"/>
      <c r="F13" s="102"/>
      <c r="G13" s="102"/>
      <c r="H13" s="102"/>
      <c r="I13" s="63">
        <v>211</v>
      </c>
      <c r="J13" s="62"/>
      <c r="K13" s="62"/>
      <c r="L13" s="62"/>
      <c r="M13" s="62"/>
      <c r="N13" s="62"/>
      <c r="O13" s="62"/>
      <c r="P13" s="62"/>
      <c r="Q13" s="62"/>
      <c r="R13" s="62"/>
    </row>
    <row r="14" spans="1:18" ht="12.75" customHeight="1">
      <c r="A14" s="55">
        <v>4</v>
      </c>
      <c r="B14" s="61">
        <v>1</v>
      </c>
      <c r="C14" s="103" t="s">
        <v>55</v>
      </c>
      <c r="D14" s="103"/>
      <c r="E14" s="103"/>
      <c r="F14" s="54" t="s">
        <v>21</v>
      </c>
      <c r="G14" s="104">
        <v>7093</v>
      </c>
      <c r="H14" s="104"/>
      <c r="I14" s="61">
        <v>606</v>
      </c>
      <c r="J14" s="61">
        <v>744</v>
      </c>
      <c r="K14" s="61">
        <v>845</v>
      </c>
      <c r="L14" s="61">
        <v>263</v>
      </c>
      <c r="M14" s="61">
        <v>1000</v>
      </c>
      <c r="N14" s="61">
        <v>754</v>
      </c>
      <c r="O14" s="61">
        <v>573</v>
      </c>
      <c r="P14" s="61">
        <v>-41</v>
      </c>
      <c r="Q14" s="61">
        <v>800</v>
      </c>
      <c r="R14" s="61">
        <v>923</v>
      </c>
    </row>
    <row r="15" spans="1:18">
      <c r="A15" s="102"/>
      <c r="B15" s="102"/>
      <c r="C15" s="102"/>
      <c r="D15" s="102"/>
      <c r="E15" s="102"/>
      <c r="F15" s="102"/>
      <c r="G15" s="102"/>
      <c r="H15" s="102"/>
      <c r="I15" s="63">
        <v>626</v>
      </c>
      <c r="J15" s="62"/>
      <c r="K15" s="62"/>
      <c r="L15" s="62"/>
      <c r="M15" s="62"/>
      <c r="N15" s="62"/>
      <c r="O15" s="62"/>
      <c r="P15" s="62"/>
      <c r="Q15" s="62"/>
      <c r="R15" s="62"/>
    </row>
    <row r="16" spans="1:18" ht="12.75" customHeight="1">
      <c r="A16" s="55">
        <v>5</v>
      </c>
      <c r="B16" s="61">
        <v>25</v>
      </c>
      <c r="C16" s="103" t="s">
        <v>65</v>
      </c>
      <c r="D16" s="103"/>
      <c r="E16" s="103"/>
      <c r="F16" s="54" t="s">
        <v>0</v>
      </c>
      <c r="G16" s="104">
        <v>6967</v>
      </c>
      <c r="H16" s="104"/>
      <c r="I16" s="61">
        <v>987</v>
      </c>
      <c r="J16" s="61">
        <v>726</v>
      </c>
      <c r="K16" s="61">
        <v>891</v>
      </c>
      <c r="L16" s="61">
        <v>568</v>
      </c>
      <c r="M16" s="61">
        <v>873</v>
      </c>
      <c r="N16" s="61">
        <v>898</v>
      </c>
      <c r="O16" s="61">
        <v>526</v>
      </c>
      <c r="P16" s="61">
        <v>-710</v>
      </c>
      <c r="Q16" s="61">
        <v>800</v>
      </c>
      <c r="R16" s="61">
        <v>592</v>
      </c>
    </row>
    <row r="17" spans="1:18">
      <c r="A17" s="102"/>
      <c r="B17" s="102"/>
      <c r="C17" s="102"/>
      <c r="D17" s="102"/>
      <c r="E17" s="102"/>
      <c r="F17" s="102"/>
      <c r="G17" s="102"/>
      <c r="H17" s="102"/>
      <c r="I17" s="63">
        <v>816</v>
      </c>
      <c r="J17" s="62"/>
      <c r="K17" s="62"/>
      <c r="L17" s="62"/>
      <c r="M17" s="62"/>
      <c r="N17" s="62"/>
      <c r="O17" s="62"/>
      <c r="P17" s="62"/>
      <c r="Q17" s="62"/>
      <c r="R17" s="62"/>
    </row>
    <row r="18" spans="1:18" ht="12.75" customHeight="1">
      <c r="A18" s="55">
        <v>6</v>
      </c>
      <c r="B18" s="61">
        <v>5</v>
      </c>
      <c r="C18" s="103" t="s">
        <v>101</v>
      </c>
      <c r="D18" s="103"/>
      <c r="E18" s="103"/>
      <c r="F18" s="54" t="s">
        <v>21</v>
      </c>
      <c r="G18" s="104">
        <v>6711</v>
      </c>
      <c r="H18" s="104"/>
      <c r="I18" s="61">
        <v>894</v>
      </c>
      <c r="J18" s="61">
        <v>939</v>
      </c>
      <c r="K18" s="61">
        <v>798</v>
      </c>
      <c r="L18" s="61">
        <v>651</v>
      </c>
      <c r="M18" s="61">
        <v>915</v>
      </c>
      <c r="N18" s="61">
        <v>526</v>
      </c>
      <c r="O18" s="61">
        <v>621</v>
      </c>
      <c r="P18" s="61">
        <v>-117</v>
      </c>
      <c r="Q18" s="61">
        <v>800</v>
      </c>
      <c r="R18" s="61">
        <v>184</v>
      </c>
    </row>
    <row r="19" spans="1:18">
      <c r="A19" s="102"/>
      <c r="B19" s="102"/>
      <c r="C19" s="102"/>
      <c r="D19" s="102"/>
      <c r="E19" s="102"/>
      <c r="F19" s="102"/>
      <c r="G19" s="102"/>
      <c r="H19" s="102"/>
      <c r="I19" s="63">
        <v>500</v>
      </c>
      <c r="J19" s="62"/>
      <c r="K19" s="62"/>
      <c r="L19" s="62"/>
      <c r="M19" s="62"/>
      <c r="N19" s="62"/>
      <c r="O19" s="62"/>
      <c r="P19" s="62"/>
      <c r="Q19" s="62"/>
      <c r="R19" s="62"/>
    </row>
    <row r="20" spans="1:18" ht="12.75" customHeight="1">
      <c r="A20" s="55">
        <v>7</v>
      </c>
      <c r="B20" s="61">
        <v>12</v>
      </c>
      <c r="C20" s="103" t="s">
        <v>102</v>
      </c>
      <c r="D20" s="103"/>
      <c r="E20" s="103"/>
      <c r="F20" s="54" t="s">
        <v>26</v>
      </c>
      <c r="G20" s="104">
        <v>6536</v>
      </c>
      <c r="H20" s="104"/>
      <c r="I20" s="61">
        <v>276</v>
      </c>
      <c r="J20" s="61">
        <v>1000</v>
      </c>
      <c r="K20" s="61">
        <v>263</v>
      </c>
      <c r="L20" s="61">
        <v>825</v>
      </c>
      <c r="M20" s="61">
        <v>395</v>
      </c>
      <c r="N20" s="61">
        <v>421</v>
      </c>
      <c r="O20" s="61">
        <v>810</v>
      </c>
      <c r="P20" s="61">
        <v>0</v>
      </c>
      <c r="Q20" s="61">
        <v>800</v>
      </c>
      <c r="R20" s="61">
        <v>830</v>
      </c>
    </row>
    <row r="21" spans="1:18">
      <c r="A21" s="102"/>
      <c r="B21" s="102"/>
      <c r="C21" s="102"/>
      <c r="D21" s="102"/>
      <c r="E21" s="102"/>
      <c r="F21" s="102"/>
      <c r="G21" s="102"/>
      <c r="H21" s="102"/>
      <c r="I21" s="63">
        <v>916</v>
      </c>
      <c r="J21" s="62"/>
      <c r="K21" s="62"/>
      <c r="L21" s="62"/>
      <c r="M21" s="62"/>
      <c r="N21" s="62"/>
      <c r="O21" s="62"/>
      <c r="P21" s="62"/>
      <c r="Q21" s="62"/>
      <c r="R21" s="62"/>
    </row>
    <row r="22" spans="1:18" ht="12.75" customHeight="1">
      <c r="A22" s="55">
        <v>8</v>
      </c>
      <c r="B22" s="61">
        <v>14</v>
      </c>
      <c r="C22" s="103" t="s">
        <v>78</v>
      </c>
      <c r="D22" s="103"/>
      <c r="E22" s="103"/>
      <c r="F22" s="54" t="s">
        <v>20</v>
      </c>
      <c r="G22" s="104">
        <v>6447</v>
      </c>
      <c r="H22" s="104"/>
      <c r="I22" s="61">
        <v>576</v>
      </c>
      <c r="J22" s="61">
        <v>447</v>
      </c>
      <c r="K22" s="61">
        <v>915</v>
      </c>
      <c r="L22" s="61">
        <v>580</v>
      </c>
      <c r="M22" s="61">
        <v>983</v>
      </c>
      <c r="N22" s="61">
        <v>557</v>
      </c>
      <c r="O22" s="61">
        <v>474</v>
      </c>
      <c r="P22" s="61">
        <v>316</v>
      </c>
      <c r="Q22" s="61">
        <v>800</v>
      </c>
      <c r="R22" s="61">
        <v>132</v>
      </c>
    </row>
    <row r="23" spans="1:18">
      <c r="A23" s="102"/>
      <c r="B23" s="102"/>
      <c r="C23" s="102"/>
      <c r="D23" s="102"/>
      <c r="E23" s="102"/>
      <c r="F23" s="102"/>
      <c r="G23" s="102"/>
      <c r="H23" s="102"/>
      <c r="I23" s="63">
        <v>667</v>
      </c>
      <c r="J23" s="62"/>
      <c r="K23" s="62"/>
      <c r="L23" s="62"/>
      <c r="M23" s="62"/>
      <c r="N23" s="62"/>
      <c r="O23" s="62"/>
      <c r="P23" s="62"/>
      <c r="Q23" s="62"/>
      <c r="R23" s="62"/>
    </row>
    <row r="24" spans="1:18" ht="12.75" customHeight="1">
      <c r="A24" s="55">
        <v>9</v>
      </c>
      <c r="B24" s="61">
        <v>4</v>
      </c>
      <c r="C24" s="103" t="s">
        <v>98</v>
      </c>
      <c r="D24" s="103"/>
      <c r="E24" s="103"/>
      <c r="F24" s="54" t="s">
        <v>21</v>
      </c>
      <c r="G24" s="104">
        <v>6272</v>
      </c>
      <c r="H24" s="104"/>
      <c r="I24" s="61">
        <v>395</v>
      </c>
      <c r="J24" s="61">
        <v>316</v>
      </c>
      <c r="K24" s="61">
        <v>845</v>
      </c>
      <c r="L24" s="61">
        <v>768</v>
      </c>
      <c r="M24" s="61">
        <v>771</v>
      </c>
      <c r="N24" s="61">
        <v>954</v>
      </c>
      <c r="O24" s="61">
        <v>447</v>
      </c>
      <c r="P24" s="61">
        <v>143</v>
      </c>
      <c r="Q24" s="61">
        <v>800</v>
      </c>
      <c r="R24" s="61">
        <v>263</v>
      </c>
    </row>
    <row r="25" spans="1:18">
      <c r="A25" s="102"/>
      <c r="B25" s="102"/>
      <c r="C25" s="102"/>
      <c r="D25" s="102"/>
      <c r="E25" s="102"/>
      <c r="F25" s="102"/>
      <c r="G25" s="102"/>
      <c r="H25" s="102"/>
      <c r="I25" s="63">
        <v>570</v>
      </c>
      <c r="J25" s="62"/>
      <c r="K25" s="62"/>
      <c r="L25" s="62"/>
      <c r="M25" s="62"/>
      <c r="N25" s="62"/>
      <c r="O25" s="62"/>
      <c r="P25" s="62"/>
      <c r="Q25" s="62"/>
      <c r="R25" s="62"/>
    </row>
    <row r="26" spans="1:18" ht="12.75" customHeight="1">
      <c r="A26" s="55">
        <v>10</v>
      </c>
      <c r="B26" s="61">
        <v>19</v>
      </c>
      <c r="C26" s="103" t="s">
        <v>567</v>
      </c>
      <c r="D26" s="103"/>
      <c r="E26" s="103"/>
      <c r="F26" s="54" t="s">
        <v>20</v>
      </c>
      <c r="G26" s="104">
        <v>6218</v>
      </c>
      <c r="H26" s="104"/>
      <c r="I26" s="61">
        <v>669</v>
      </c>
      <c r="J26" s="61">
        <v>566</v>
      </c>
      <c r="K26" s="61">
        <v>782</v>
      </c>
      <c r="L26" s="61">
        <v>763</v>
      </c>
      <c r="M26" s="61">
        <v>368</v>
      </c>
      <c r="N26" s="61">
        <v>316</v>
      </c>
      <c r="O26" s="61">
        <v>621</v>
      </c>
      <c r="P26" s="61">
        <v>-187</v>
      </c>
      <c r="Q26" s="61">
        <v>800</v>
      </c>
      <c r="R26" s="61">
        <v>752</v>
      </c>
    </row>
    <row r="27" spans="1:18">
      <c r="A27" s="102"/>
      <c r="B27" s="102"/>
      <c r="C27" s="102"/>
      <c r="D27" s="102"/>
      <c r="E27" s="102"/>
      <c r="F27" s="102"/>
      <c r="G27" s="102"/>
      <c r="H27" s="102"/>
      <c r="I27" s="63">
        <v>768</v>
      </c>
      <c r="J27" s="62"/>
      <c r="K27" s="62"/>
      <c r="L27" s="62"/>
      <c r="M27" s="62"/>
      <c r="N27" s="62"/>
      <c r="O27" s="62"/>
      <c r="P27" s="62"/>
      <c r="Q27" s="62"/>
      <c r="R27" s="62"/>
    </row>
    <row r="28" spans="1:18" ht="12.75" customHeight="1">
      <c r="A28" s="55">
        <v>11</v>
      </c>
      <c r="B28" s="61">
        <v>2</v>
      </c>
      <c r="C28" s="103" t="s">
        <v>103</v>
      </c>
      <c r="D28" s="103"/>
      <c r="E28" s="103"/>
      <c r="F28" s="54" t="s">
        <v>21</v>
      </c>
      <c r="G28" s="104">
        <v>5952</v>
      </c>
      <c r="H28" s="104"/>
      <c r="I28" s="61">
        <v>421</v>
      </c>
      <c r="J28" s="61">
        <v>870</v>
      </c>
      <c r="K28" s="61">
        <v>868</v>
      </c>
      <c r="L28" s="61">
        <v>500</v>
      </c>
      <c r="M28" s="61">
        <v>316</v>
      </c>
      <c r="N28" s="61">
        <v>79</v>
      </c>
      <c r="O28" s="61">
        <v>621</v>
      </c>
      <c r="P28" s="61">
        <v>197</v>
      </c>
      <c r="Q28" s="61">
        <v>800</v>
      </c>
      <c r="R28" s="61">
        <v>342</v>
      </c>
    </row>
    <row r="29" spans="1:18">
      <c r="A29" s="102"/>
      <c r="B29" s="102"/>
      <c r="C29" s="102"/>
      <c r="D29" s="102"/>
      <c r="E29" s="102"/>
      <c r="F29" s="102"/>
      <c r="G29" s="102"/>
      <c r="H29" s="102"/>
      <c r="I29" s="63">
        <v>938</v>
      </c>
      <c r="J29" s="62"/>
      <c r="K29" s="62"/>
      <c r="L29" s="62"/>
      <c r="M29" s="62"/>
      <c r="N29" s="62"/>
      <c r="O29" s="62"/>
      <c r="P29" s="62"/>
      <c r="Q29" s="62"/>
      <c r="R29" s="62"/>
    </row>
    <row r="30" spans="1:18" ht="12.75" customHeight="1">
      <c r="A30" s="55">
        <v>12</v>
      </c>
      <c r="B30" s="61">
        <v>18</v>
      </c>
      <c r="C30" s="103" t="s">
        <v>89</v>
      </c>
      <c r="D30" s="103"/>
      <c r="E30" s="103"/>
      <c r="F30" s="54" t="s">
        <v>20</v>
      </c>
      <c r="G30" s="104">
        <v>5910</v>
      </c>
      <c r="H30" s="104"/>
      <c r="I30" s="61">
        <v>773</v>
      </c>
      <c r="J30" s="61">
        <v>395</v>
      </c>
      <c r="K30" s="61">
        <v>526</v>
      </c>
      <c r="L30" s="61">
        <v>395</v>
      </c>
      <c r="M30" s="61">
        <v>543</v>
      </c>
      <c r="N30" s="61">
        <v>994</v>
      </c>
      <c r="O30" s="61">
        <v>763</v>
      </c>
      <c r="P30" s="61">
        <v>-552</v>
      </c>
      <c r="Q30" s="61">
        <v>800</v>
      </c>
      <c r="R30" s="61">
        <v>368</v>
      </c>
    </row>
    <row r="31" spans="1:18">
      <c r="A31" s="102"/>
      <c r="B31" s="102"/>
      <c r="C31" s="102"/>
      <c r="D31" s="102"/>
      <c r="E31" s="102"/>
      <c r="F31" s="102"/>
      <c r="G31" s="102"/>
      <c r="H31" s="102"/>
      <c r="I31" s="63">
        <v>905</v>
      </c>
      <c r="J31" s="62"/>
      <c r="K31" s="62"/>
      <c r="L31" s="62"/>
      <c r="M31" s="62"/>
      <c r="N31" s="62"/>
      <c r="O31" s="62"/>
      <c r="P31" s="62"/>
      <c r="Q31" s="62"/>
      <c r="R31" s="62"/>
    </row>
    <row r="32" spans="1:18" ht="12.75" customHeight="1">
      <c r="A32" s="55">
        <v>13</v>
      </c>
      <c r="B32" s="61">
        <v>27</v>
      </c>
      <c r="C32" s="103" t="s">
        <v>79</v>
      </c>
      <c r="D32" s="103"/>
      <c r="E32" s="103"/>
      <c r="F32" s="54" t="s">
        <v>28</v>
      </c>
      <c r="G32" s="104">
        <v>5668</v>
      </c>
      <c r="H32" s="104"/>
      <c r="I32" s="61">
        <v>972</v>
      </c>
      <c r="J32" s="61">
        <v>526</v>
      </c>
      <c r="K32" s="61">
        <v>775</v>
      </c>
      <c r="L32" s="61">
        <v>581</v>
      </c>
      <c r="M32" s="61">
        <v>661</v>
      </c>
      <c r="N32" s="61">
        <v>869</v>
      </c>
      <c r="O32" s="61">
        <v>88</v>
      </c>
      <c r="P32" s="61">
        <v>-419</v>
      </c>
      <c r="Q32" s="61">
        <v>800</v>
      </c>
      <c r="R32" s="61">
        <v>736</v>
      </c>
    </row>
    <row r="33" spans="1:18">
      <c r="A33" s="102"/>
      <c r="B33" s="102"/>
      <c r="C33" s="102"/>
      <c r="D33" s="102"/>
      <c r="E33" s="102"/>
      <c r="F33" s="102"/>
      <c r="G33" s="102"/>
      <c r="H33" s="102"/>
      <c r="I33" s="63">
        <v>79</v>
      </c>
      <c r="J33" s="62"/>
      <c r="K33" s="62"/>
      <c r="L33" s="62"/>
      <c r="M33" s="62"/>
      <c r="N33" s="62"/>
      <c r="O33" s="62"/>
      <c r="P33" s="62"/>
      <c r="Q33" s="62"/>
      <c r="R33" s="62"/>
    </row>
    <row r="34" spans="1:18" ht="12.75" customHeight="1">
      <c r="A34" s="55">
        <v>14</v>
      </c>
      <c r="B34" s="61">
        <v>20</v>
      </c>
      <c r="C34" s="103" t="s">
        <v>104</v>
      </c>
      <c r="D34" s="103"/>
      <c r="E34" s="103"/>
      <c r="F34" s="54" t="s">
        <v>20</v>
      </c>
      <c r="G34" s="104">
        <v>5559</v>
      </c>
      <c r="H34" s="104"/>
      <c r="I34" s="61">
        <v>693</v>
      </c>
      <c r="J34" s="61">
        <v>342</v>
      </c>
      <c r="K34" s="61">
        <v>907</v>
      </c>
      <c r="L34" s="61">
        <v>368</v>
      </c>
      <c r="M34" s="61">
        <v>158</v>
      </c>
      <c r="N34" s="61">
        <v>184</v>
      </c>
      <c r="O34" s="61">
        <v>66</v>
      </c>
      <c r="P34" s="61">
        <v>960</v>
      </c>
      <c r="Q34" s="61">
        <v>800</v>
      </c>
      <c r="R34" s="61">
        <v>844</v>
      </c>
    </row>
    <row r="35" spans="1:18">
      <c r="A35" s="102"/>
      <c r="B35" s="102"/>
      <c r="C35" s="102"/>
      <c r="D35" s="102"/>
      <c r="E35" s="102"/>
      <c r="F35" s="102"/>
      <c r="G35" s="102"/>
      <c r="H35" s="102"/>
      <c r="I35" s="63">
        <v>237</v>
      </c>
      <c r="J35" s="62"/>
      <c r="K35" s="62"/>
      <c r="L35" s="62"/>
      <c r="M35" s="62"/>
      <c r="N35" s="62"/>
      <c r="O35" s="62"/>
      <c r="P35" s="62"/>
      <c r="Q35" s="62"/>
      <c r="R35" s="62"/>
    </row>
    <row r="36" spans="1:18" ht="12.75" customHeight="1">
      <c r="A36" s="55">
        <v>15</v>
      </c>
      <c r="B36" s="61">
        <v>24</v>
      </c>
      <c r="C36" s="103" t="s">
        <v>108</v>
      </c>
      <c r="D36" s="103"/>
      <c r="E36" s="103"/>
      <c r="F36" s="54" t="s">
        <v>0</v>
      </c>
      <c r="G36" s="104">
        <v>5547</v>
      </c>
      <c r="H36" s="104"/>
      <c r="I36" s="61">
        <v>316</v>
      </c>
      <c r="J36" s="61">
        <v>810</v>
      </c>
      <c r="K36" s="61">
        <v>421</v>
      </c>
      <c r="L36" s="61">
        <v>1000</v>
      </c>
      <c r="M36" s="61">
        <v>237</v>
      </c>
      <c r="N36" s="61">
        <v>658</v>
      </c>
      <c r="O36" s="61">
        <v>237</v>
      </c>
      <c r="P36" s="61">
        <v>-338</v>
      </c>
      <c r="Q36" s="61">
        <v>800</v>
      </c>
      <c r="R36" s="61">
        <v>959</v>
      </c>
    </row>
    <row r="37" spans="1:18">
      <c r="A37" s="102"/>
      <c r="B37" s="102"/>
      <c r="C37" s="102"/>
      <c r="D37" s="102"/>
      <c r="E37" s="102"/>
      <c r="F37" s="102"/>
      <c r="G37" s="102"/>
      <c r="H37" s="102"/>
      <c r="I37" s="63">
        <v>447</v>
      </c>
      <c r="J37" s="62"/>
      <c r="K37" s="62"/>
      <c r="L37" s="62"/>
      <c r="M37" s="62"/>
      <c r="N37" s="62"/>
      <c r="O37" s="62"/>
      <c r="P37" s="62"/>
      <c r="Q37" s="62"/>
      <c r="R37" s="62"/>
    </row>
    <row r="38" spans="1:18" ht="12.75" customHeight="1">
      <c r="A38" s="55">
        <v>16</v>
      </c>
      <c r="B38" s="61">
        <v>11</v>
      </c>
      <c r="C38" s="103" t="s">
        <v>87</v>
      </c>
      <c r="D38" s="103"/>
      <c r="E38" s="103"/>
      <c r="F38" s="54" t="s">
        <v>26</v>
      </c>
      <c r="G38" s="104">
        <v>5468</v>
      </c>
      <c r="H38" s="104"/>
      <c r="I38" s="61">
        <v>784</v>
      </c>
      <c r="J38" s="61">
        <v>237</v>
      </c>
      <c r="K38" s="61">
        <v>132</v>
      </c>
      <c r="L38" s="61">
        <v>421</v>
      </c>
      <c r="M38" s="61">
        <v>568</v>
      </c>
      <c r="N38" s="61">
        <v>950</v>
      </c>
      <c r="O38" s="61">
        <v>716</v>
      </c>
      <c r="P38" s="61">
        <v>-499</v>
      </c>
      <c r="Q38" s="61">
        <v>800</v>
      </c>
      <c r="R38" s="61">
        <v>793</v>
      </c>
    </row>
    <row r="39" spans="1:18">
      <c r="A39" s="102"/>
      <c r="B39" s="102"/>
      <c r="C39" s="102"/>
      <c r="D39" s="102"/>
      <c r="E39" s="102"/>
      <c r="F39" s="102"/>
      <c r="G39" s="102"/>
      <c r="H39" s="102"/>
      <c r="I39" s="63">
        <v>566</v>
      </c>
      <c r="J39" s="62"/>
      <c r="K39" s="62"/>
      <c r="L39" s="62"/>
      <c r="M39" s="62"/>
      <c r="N39" s="62"/>
      <c r="O39" s="62"/>
      <c r="P39" s="62"/>
      <c r="Q39" s="62"/>
      <c r="R39" s="62"/>
    </row>
    <row r="40" spans="1:18" ht="12.75" customHeight="1">
      <c r="A40" s="55">
        <v>17</v>
      </c>
      <c r="B40" s="61">
        <v>29</v>
      </c>
      <c r="C40" s="103" t="s">
        <v>99</v>
      </c>
      <c r="D40" s="103"/>
      <c r="E40" s="103"/>
      <c r="F40" s="54" t="s">
        <v>24</v>
      </c>
      <c r="G40" s="104">
        <v>5397</v>
      </c>
      <c r="H40" s="104"/>
      <c r="I40" s="61">
        <v>841</v>
      </c>
      <c r="J40" s="61">
        <v>368</v>
      </c>
      <c r="K40" s="61">
        <v>368</v>
      </c>
      <c r="L40" s="61">
        <v>816</v>
      </c>
      <c r="M40" s="61">
        <v>882</v>
      </c>
      <c r="N40" s="61">
        <v>263</v>
      </c>
      <c r="O40" s="61">
        <v>716</v>
      </c>
      <c r="P40" s="61">
        <v>-263</v>
      </c>
      <c r="Q40" s="61">
        <v>800</v>
      </c>
      <c r="R40" s="61">
        <v>474</v>
      </c>
    </row>
    <row r="41" spans="1:18">
      <c r="A41" s="102"/>
      <c r="B41" s="102"/>
      <c r="C41" s="102"/>
      <c r="D41" s="102"/>
      <c r="E41" s="102"/>
      <c r="F41" s="102"/>
      <c r="G41" s="102"/>
      <c r="H41" s="102"/>
      <c r="I41" s="63">
        <v>132</v>
      </c>
      <c r="J41" s="62"/>
      <c r="K41" s="62"/>
      <c r="L41" s="62"/>
      <c r="M41" s="62"/>
      <c r="N41" s="62"/>
      <c r="O41" s="62"/>
      <c r="P41" s="62"/>
      <c r="Q41" s="62"/>
      <c r="R41" s="62"/>
    </row>
    <row r="42" spans="1:18" ht="12.75" customHeight="1">
      <c r="A42" s="55">
        <v>18</v>
      </c>
      <c r="B42" s="61">
        <v>10</v>
      </c>
      <c r="C42" s="103" t="s">
        <v>58</v>
      </c>
      <c r="D42" s="103"/>
      <c r="E42" s="103"/>
      <c r="F42" s="54" t="s">
        <v>21</v>
      </c>
      <c r="G42" s="104">
        <v>5362</v>
      </c>
      <c r="H42" s="104"/>
      <c r="I42" s="61">
        <v>447</v>
      </c>
      <c r="J42" s="61">
        <v>276</v>
      </c>
      <c r="K42" s="61">
        <v>984</v>
      </c>
      <c r="L42" s="61">
        <v>289</v>
      </c>
      <c r="M42" s="61">
        <v>907</v>
      </c>
      <c r="N42" s="61">
        <v>693</v>
      </c>
      <c r="O42" s="61">
        <v>198</v>
      </c>
      <c r="P42" s="61">
        <v>-153</v>
      </c>
      <c r="Q42" s="61">
        <v>800</v>
      </c>
      <c r="R42" s="61">
        <v>500</v>
      </c>
    </row>
    <row r="43" spans="1:18">
      <c r="A43" s="102"/>
      <c r="B43" s="102"/>
      <c r="C43" s="102"/>
      <c r="D43" s="102"/>
      <c r="E43" s="102"/>
      <c r="F43" s="102"/>
      <c r="G43" s="102"/>
      <c r="H43" s="102"/>
      <c r="I43" s="63">
        <v>421</v>
      </c>
      <c r="J43" s="62"/>
      <c r="K43" s="62"/>
      <c r="L43" s="62"/>
      <c r="M43" s="62"/>
      <c r="N43" s="62"/>
      <c r="O43" s="62"/>
      <c r="P43" s="62"/>
      <c r="Q43" s="62"/>
      <c r="R43" s="62"/>
    </row>
    <row r="44" spans="1:18" ht="12.75" customHeight="1">
      <c r="A44" s="55">
        <v>19</v>
      </c>
      <c r="B44" s="61">
        <v>35</v>
      </c>
      <c r="C44" s="103" t="s">
        <v>568</v>
      </c>
      <c r="D44" s="103"/>
      <c r="E44" s="103"/>
      <c r="F44" s="54" t="s">
        <v>19</v>
      </c>
      <c r="G44" s="104">
        <v>5291</v>
      </c>
      <c r="H44" s="104"/>
      <c r="I44" s="61">
        <v>526</v>
      </c>
      <c r="J44" s="61">
        <v>623</v>
      </c>
      <c r="K44" s="61">
        <v>643</v>
      </c>
      <c r="L44" s="61">
        <v>529</v>
      </c>
      <c r="M44" s="61">
        <v>66</v>
      </c>
      <c r="N44" s="61">
        <v>158</v>
      </c>
      <c r="O44" s="61">
        <v>621</v>
      </c>
      <c r="P44" s="61">
        <v>-92</v>
      </c>
      <c r="Q44" s="61">
        <v>800</v>
      </c>
      <c r="R44" s="61">
        <v>730</v>
      </c>
    </row>
    <row r="45" spans="1:18">
      <c r="A45" s="102"/>
      <c r="B45" s="102"/>
      <c r="C45" s="102"/>
      <c r="D45" s="102"/>
      <c r="E45" s="102"/>
      <c r="F45" s="102"/>
      <c r="G45" s="102"/>
      <c r="H45" s="102"/>
      <c r="I45" s="63">
        <v>687</v>
      </c>
      <c r="J45" s="62"/>
      <c r="K45" s="62"/>
      <c r="L45" s="62"/>
      <c r="M45" s="62"/>
      <c r="N45" s="62"/>
      <c r="O45" s="62"/>
      <c r="P45" s="62"/>
      <c r="Q45" s="62"/>
      <c r="R45" s="62"/>
    </row>
    <row r="46" spans="1:18" ht="12.75" customHeight="1">
      <c r="A46" s="55">
        <v>20</v>
      </c>
      <c r="B46" s="61" t="s">
        <v>569</v>
      </c>
      <c r="C46" s="103" t="s">
        <v>198</v>
      </c>
      <c r="D46" s="103"/>
      <c r="E46" s="103"/>
      <c r="F46" s="54" t="s">
        <v>24</v>
      </c>
      <c r="G46" s="104">
        <v>5291</v>
      </c>
      <c r="H46" s="104"/>
      <c r="I46" s="61">
        <v>1000</v>
      </c>
      <c r="J46" s="61">
        <v>276</v>
      </c>
      <c r="K46" s="61">
        <v>329</v>
      </c>
      <c r="L46" s="61">
        <v>879</v>
      </c>
      <c r="M46" s="61">
        <v>500</v>
      </c>
      <c r="N46" s="61">
        <v>733</v>
      </c>
      <c r="O46" s="61">
        <v>668</v>
      </c>
      <c r="P46" s="61">
        <v>-525</v>
      </c>
      <c r="Q46" s="61">
        <v>800</v>
      </c>
      <c r="R46" s="61">
        <v>289</v>
      </c>
    </row>
    <row r="47" spans="1:18">
      <c r="A47" s="102"/>
      <c r="B47" s="102"/>
      <c r="C47" s="102"/>
      <c r="D47" s="102"/>
      <c r="E47" s="102"/>
      <c r="F47" s="102"/>
      <c r="G47" s="102"/>
      <c r="H47" s="102"/>
      <c r="I47" s="63">
        <v>342</v>
      </c>
      <c r="J47" s="62"/>
      <c r="K47" s="62"/>
      <c r="L47" s="62"/>
      <c r="M47" s="62"/>
      <c r="N47" s="62"/>
      <c r="O47" s="62"/>
      <c r="P47" s="62"/>
      <c r="Q47" s="62"/>
      <c r="R47" s="62"/>
    </row>
    <row r="48" spans="1:18" ht="12.75" customHeight="1">
      <c r="A48" s="55">
        <v>21</v>
      </c>
      <c r="B48" s="61">
        <v>17</v>
      </c>
      <c r="C48" s="103" t="s">
        <v>113</v>
      </c>
      <c r="D48" s="103"/>
      <c r="E48" s="103"/>
      <c r="F48" s="54" t="s">
        <v>20</v>
      </c>
      <c r="G48" s="104">
        <v>5239</v>
      </c>
      <c r="H48" s="104"/>
      <c r="I48" s="61">
        <v>822</v>
      </c>
      <c r="J48" s="61">
        <v>574</v>
      </c>
      <c r="K48" s="61">
        <v>237</v>
      </c>
      <c r="L48" s="61">
        <v>976</v>
      </c>
      <c r="M48" s="61">
        <v>211</v>
      </c>
      <c r="N48" s="61">
        <v>474</v>
      </c>
      <c r="O48" s="61">
        <v>342</v>
      </c>
      <c r="P48" s="61">
        <v>395</v>
      </c>
      <c r="Q48" s="61">
        <v>800</v>
      </c>
      <c r="R48" s="61">
        <v>105</v>
      </c>
    </row>
    <row r="49" spans="1:20">
      <c r="A49" s="102"/>
      <c r="B49" s="102"/>
      <c r="C49" s="102"/>
      <c r="D49" s="102"/>
      <c r="E49" s="102"/>
      <c r="F49" s="102"/>
      <c r="G49" s="102"/>
      <c r="H49" s="102"/>
      <c r="I49" s="63">
        <v>303</v>
      </c>
      <c r="J49" s="62"/>
      <c r="K49" s="62"/>
      <c r="L49" s="62"/>
      <c r="M49" s="62"/>
      <c r="N49" s="62"/>
      <c r="O49" s="62"/>
      <c r="P49" s="62"/>
      <c r="Q49" s="62"/>
      <c r="R49" s="62"/>
    </row>
    <row r="50" spans="1:20" ht="12.75" customHeight="1">
      <c r="A50" s="55">
        <v>22</v>
      </c>
      <c r="B50" s="61">
        <v>3</v>
      </c>
      <c r="C50" s="103" t="s">
        <v>85</v>
      </c>
      <c r="D50" s="103"/>
      <c r="E50" s="103"/>
      <c r="F50" s="54" t="s">
        <v>21</v>
      </c>
      <c r="G50" s="104">
        <v>5158</v>
      </c>
      <c r="H50" s="104"/>
      <c r="I50" s="61">
        <v>847</v>
      </c>
      <c r="J50" s="61">
        <v>774</v>
      </c>
      <c r="K50" s="61">
        <v>66</v>
      </c>
      <c r="L50" s="61">
        <v>211</v>
      </c>
      <c r="M50" s="61">
        <v>263</v>
      </c>
      <c r="N50" s="61">
        <v>948</v>
      </c>
      <c r="O50" s="61">
        <v>382</v>
      </c>
      <c r="P50" s="61">
        <v>260</v>
      </c>
      <c r="Q50" s="61">
        <v>800</v>
      </c>
      <c r="R50" s="61">
        <v>212</v>
      </c>
    </row>
    <row r="51" spans="1:20">
      <c r="A51" s="102"/>
      <c r="B51" s="102"/>
      <c r="C51" s="102"/>
      <c r="D51" s="102"/>
      <c r="E51" s="102"/>
      <c r="F51" s="102"/>
      <c r="G51" s="102"/>
      <c r="H51" s="102"/>
      <c r="I51" s="63">
        <v>395</v>
      </c>
      <c r="J51" s="62"/>
      <c r="K51" s="62"/>
      <c r="L51" s="62"/>
      <c r="M51" s="62"/>
      <c r="N51" s="62"/>
      <c r="O51" s="62"/>
      <c r="P51" s="62"/>
      <c r="Q51" s="62"/>
      <c r="R51" s="62"/>
    </row>
    <row r="52" spans="1:20" ht="12.75" customHeight="1">
      <c r="A52" s="55">
        <v>23</v>
      </c>
      <c r="B52" s="61">
        <v>32</v>
      </c>
      <c r="C52" s="103" t="s">
        <v>105</v>
      </c>
      <c r="D52" s="103"/>
      <c r="E52" s="103"/>
      <c r="F52" s="54" t="s">
        <v>19</v>
      </c>
      <c r="G52" s="104">
        <v>4917</v>
      </c>
      <c r="H52" s="104"/>
      <c r="I52" s="61">
        <v>237</v>
      </c>
      <c r="J52" s="61">
        <v>500</v>
      </c>
      <c r="K52" s="61">
        <v>542</v>
      </c>
      <c r="L52" s="61">
        <v>796</v>
      </c>
      <c r="M52" s="61">
        <v>421</v>
      </c>
      <c r="N52" s="61">
        <v>822</v>
      </c>
      <c r="O52" s="61">
        <v>198</v>
      </c>
      <c r="P52" s="61">
        <v>-362</v>
      </c>
      <c r="Q52" s="61">
        <v>800</v>
      </c>
      <c r="R52" s="61">
        <v>660</v>
      </c>
    </row>
    <row r="53" spans="1:20">
      <c r="A53" s="102"/>
      <c r="B53" s="102"/>
      <c r="C53" s="102"/>
      <c r="D53" s="102"/>
      <c r="E53" s="102"/>
      <c r="F53" s="102"/>
      <c r="G53" s="102"/>
      <c r="H53" s="102"/>
      <c r="I53" s="63">
        <v>303</v>
      </c>
      <c r="J53" s="62"/>
      <c r="K53" s="62"/>
      <c r="L53" s="62"/>
      <c r="M53" s="62"/>
      <c r="N53" s="62"/>
      <c r="O53" s="62"/>
      <c r="P53" s="62"/>
      <c r="Q53" s="62"/>
      <c r="R53" s="62"/>
    </row>
    <row r="54" spans="1:20" ht="12.75" customHeight="1">
      <c r="A54" s="55">
        <v>24</v>
      </c>
      <c r="B54" s="61">
        <v>37</v>
      </c>
      <c r="C54" s="103" t="s">
        <v>114</v>
      </c>
      <c r="D54" s="103"/>
      <c r="E54" s="103"/>
      <c r="F54" s="54" t="s">
        <v>19</v>
      </c>
      <c r="G54" s="104">
        <v>4910</v>
      </c>
      <c r="H54" s="104"/>
      <c r="I54" s="61">
        <v>158</v>
      </c>
      <c r="J54" s="61">
        <v>158</v>
      </c>
      <c r="K54" s="61">
        <v>821</v>
      </c>
      <c r="L54" s="61">
        <v>79</v>
      </c>
      <c r="M54" s="61">
        <v>661</v>
      </c>
      <c r="N54" s="61">
        <v>559</v>
      </c>
      <c r="O54" s="61">
        <v>105</v>
      </c>
      <c r="P54" s="61">
        <v>-332</v>
      </c>
      <c r="Q54" s="61">
        <v>800</v>
      </c>
      <c r="R54" s="61">
        <v>944</v>
      </c>
    </row>
    <row r="55" spans="1:20">
      <c r="A55" s="102"/>
      <c r="B55" s="102"/>
      <c r="C55" s="102"/>
      <c r="D55" s="102"/>
      <c r="E55" s="102"/>
      <c r="F55" s="102"/>
      <c r="G55" s="102"/>
      <c r="H55" s="102"/>
      <c r="I55" s="63">
        <v>957</v>
      </c>
      <c r="J55" s="62"/>
      <c r="K55" s="62"/>
      <c r="L55" s="62"/>
      <c r="M55" s="62"/>
      <c r="N55" s="62"/>
      <c r="O55" s="62"/>
      <c r="P55" s="62"/>
      <c r="Q55" s="62"/>
      <c r="R55" s="62"/>
    </row>
    <row r="56" spans="1:20" ht="12.75" customHeight="1">
      <c r="A56" s="55">
        <v>25</v>
      </c>
      <c r="B56" s="61">
        <v>8</v>
      </c>
      <c r="C56" s="103" t="s">
        <v>86</v>
      </c>
      <c r="D56" s="103"/>
      <c r="E56" s="103"/>
      <c r="F56" s="54" t="s">
        <v>21</v>
      </c>
      <c r="G56" s="104">
        <v>4901</v>
      </c>
      <c r="H56" s="104"/>
      <c r="I56" s="61">
        <v>342</v>
      </c>
      <c r="J56" s="61">
        <v>421</v>
      </c>
      <c r="K56" s="61">
        <v>953</v>
      </c>
      <c r="L56" s="61">
        <v>447</v>
      </c>
      <c r="M56" s="61">
        <v>438</v>
      </c>
      <c r="N56" s="61">
        <v>567</v>
      </c>
      <c r="O56" s="61">
        <v>66</v>
      </c>
      <c r="P56" s="61">
        <v>-473</v>
      </c>
      <c r="Q56" s="61">
        <v>800</v>
      </c>
      <c r="R56" s="61">
        <v>723</v>
      </c>
    </row>
    <row r="57" spans="1:20">
      <c r="A57" s="102"/>
      <c r="B57" s="102"/>
      <c r="C57" s="102"/>
      <c r="D57" s="102"/>
      <c r="E57" s="102"/>
      <c r="F57" s="102"/>
      <c r="G57" s="102"/>
      <c r="H57" s="102"/>
      <c r="I57" s="63">
        <v>617</v>
      </c>
      <c r="J57" s="62"/>
      <c r="K57" s="62"/>
      <c r="L57" s="62"/>
      <c r="M57" s="62"/>
      <c r="N57" s="62"/>
      <c r="O57" s="62"/>
      <c r="P57" s="62"/>
      <c r="Q57" s="62"/>
      <c r="R57" s="62"/>
    </row>
    <row r="58" spans="1:20" ht="12.75" customHeight="1">
      <c r="A58" s="55">
        <v>26</v>
      </c>
      <c r="B58" s="61">
        <v>22</v>
      </c>
      <c r="C58" s="103" t="s">
        <v>570</v>
      </c>
      <c r="D58" s="103"/>
      <c r="E58" s="103"/>
      <c r="F58" s="54" t="s">
        <v>1</v>
      </c>
      <c r="G58" s="104">
        <v>4811</v>
      </c>
      <c r="H58" s="104"/>
      <c r="I58" s="61">
        <v>-315</v>
      </c>
      <c r="J58" s="61">
        <v>921</v>
      </c>
      <c r="K58" s="61">
        <v>447</v>
      </c>
      <c r="L58" s="61">
        <v>548</v>
      </c>
      <c r="M58" s="61">
        <v>797</v>
      </c>
      <c r="N58" s="61">
        <v>289</v>
      </c>
      <c r="O58" s="61">
        <v>716</v>
      </c>
      <c r="P58" s="61">
        <v>-920</v>
      </c>
      <c r="Q58" s="61">
        <v>800</v>
      </c>
      <c r="R58" s="61">
        <v>775</v>
      </c>
      <c r="T58">
        <f>G58/11</f>
        <v>437.36363636363637</v>
      </c>
    </row>
    <row r="59" spans="1:20">
      <c r="A59" s="102"/>
      <c r="B59" s="102"/>
      <c r="C59" s="102"/>
      <c r="D59" s="102"/>
      <c r="E59" s="102"/>
      <c r="F59" s="102"/>
      <c r="G59" s="102"/>
      <c r="H59" s="102"/>
      <c r="I59" s="63">
        <v>753</v>
      </c>
      <c r="J59" s="62"/>
      <c r="K59" s="62"/>
      <c r="L59" s="62"/>
      <c r="M59" s="62"/>
      <c r="N59" s="62"/>
      <c r="O59" s="62"/>
      <c r="P59" s="62"/>
      <c r="Q59" s="62"/>
      <c r="R59" s="62"/>
    </row>
    <row r="60" spans="1:20" ht="12.75" customHeight="1">
      <c r="A60" s="55">
        <v>27</v>
      </c>
      <c r="B60" s="61">
        <v>13</v>
      </c>
      <c r="C60" s="103" t="s">
        <v>106</v>
      </c>
      <c r="D60" s="103"/>
      <c r="E60" s="103"/>
      <c r="F60" s="54" t="s">
        <v>26</v>
      </c>
      <c r="G60" s="104">
        <v>4647</v>
      </c>
      <c r="H60" s="104"/>
      <c r="I60" s="61">
        <v>368</v>
      </c>
      <c r="J60" s="61">
        <v>184</v>
      </c>
      <c r="K60" s="61">
        <v>329</v>
      </c>
      <c r="L60" s="61">
        <v>316</v>
      </c>
      <c r="M60" s="61">
        <v>447</v>
      </c>
      <c r="N60" s="61">
        <v>237</v>
      </c>
      <c r="O60" s="61">
        <v>526</v>
      </c>
      <c r="P60" s="61">
        <v>32</v>
      </c>
      <c r="Q60" s="61">
        <v>800</v>
      </c>
      <c r="R60" s="61">
        <v>408</v>
      </c>
    </row>
    <row r="61" spans="1:20">
      <c r="A61" s="102"/>
      <c r="B61" s="102"/>
      <c r="C61" s="102"/>
      <c r="D61" s="102"/>
      <c r="E61" s="102"/>
      <c r="F61" s="102"/>
      <c r="G61" s="102"/>
      <c r="H61" s="102"/>
      <c r="I61" s="63">
        <v>1000</v>
      </c>
      <c r="J61" s="62"/>
      <c r="K61" s="62"/>
      <c r="L61" s="62"/>
      <c r="M61" s="62"/>
      <c r="N61" s="62"/>
      <c r="O61" s="62"/>
      <c r="P61" s="62"/>
      <c r="Q61" s="62"/>
      <c r="R61" s="62"/>
    </row>
    <row r="62" spans="1:20" ht="12.75" customHeight="1">
      <c r="A62" s="55">
        <v>28</v>
      </c>
      <c r="B62" s="61">
        <v>6</v>
      </c>
      <c r="C62" s="103" t="s">
        <v>111</v>
      </c>
      <c r="D62" s="103"/>
      <c r="E62" s="103"/>
      <c r="F62" s="54" t="s">
        <v>21</v>
      </c>
      <c r="G62" s="104">
        <v>4472</v>
      </c>
      <c r="H62" s="104"/>
      <c r="I62" s="61">
        <v>276</v>
      </c>
      <c r="J62" s="61">
        <v>211</v>
      </c>
      <c r="K62" s="61">
        <v>852</v>
      </c>
      <c r="L62" s="61">
        <v>474</v>
      </c>
      <c r="M62" s="61">
        <v>907</v>
      </c>
      <c r="N62" s="61">
        <v>342</v>
      </c>
      <c r="O62" s="61">
        <v>289</v>
      </c>
      <c r="P62" s="61">
        <v>-464</v>
      </c>
      <c r="Q62" s="61">
        <v>800</v>
      </c>
      <c r="R62" s="61">
        <v>53</v>
      </c>
    </row>
    <row r="63" spans="1:20">
      <c r="A63" s="102"/>
      <c r="B63" s="102"/>
      <c r="C63" s="102"/>
      <c r="D63" s="102"/>
      <c r="E63" s="102"/>
      <c r="F63" s="102"/>
      <c r="G63" s="102"/>
      <c r="H63" s="102"/>
      <c r="I63" s="63">
        <v>732</v>
      </c>
      <c r="J63" s="62"/>
      <c r="K63" s="62"/>
      <c r="L63" s="62"/>
      <c r="M63" s="62"/>
      <c r="N63" s="62"/>
      <c r="O63" s="62"/>
      <c r="P63" s="62"/>
      <c r="Q63" s="62"/>
      <c r="R63" s="62"/>
    </row>
    <row r="64" spans="1:20" ht="12.75" customHeight="1">
      <c r="A64" s="55">
        <v>29</v>
      </c>
      <c r="B64" s="61">
        <v>9</v>
      </c>
      <c r="C64" s="103" t="s">
        <v>115</v>
      </c>
      <c r="D64" s="103"/>
      <c r="E64" s="103"/>
      <c r="F64" s="54" t="s">
        <v>21</v>
      </c>
      <c r="G64" s="104">
        <v>4414</v>
      </c>
      <c r="H64" s="104"/>
      <c r="I64" s="61">
        <v>0</v>
      </c>
      <c r="J64" s="61">
        <v>132</v>
      </c>
      <c r="K64" s="61">
        <v>289</v>
      </c>
      <c r="L64" s="61">
        <v>132</v>
      </c>
      <c r="M64" s="61">
        <v>184</v>
      </c>
      <c r="N64" s="61">
        <v>819</v>
      </c>
      <c r="O64" s="61">
        <v>953</v>
      </c>
      <c r="P64" s="61">
        <v>132</v>
      </c>
      <c r="Q64" s="61">
        <v>800</v>
      </c>
      <c r="R64" s="61">
        <v>447</v>
      </c>
    </row>
    <row r="65" spans="1:18">
      <c r="A65" s="102"/>
      <c r="B65" s="102"/>
      <c r="C65" s="102"/>
      <c r="D65" s="102"/>
      <c r="E65" s="102"/>
      <c r="F65" s="102"/>
      <c r="G65" s="102"/>
      <c r="H65" s="102"/>
      <c r="I65" s="63">
        <v>526</v>
      </c>
      <c r="J65" s="62"/>
      <c r="K65" s="62"/>
      <c r="L65" s="62"/>
      <c r="M65" s="62"/>
      <c r="N65" s="62"/>
      <c r="O65" s="62"/>
      <c r="P65" s="62"/>
      <c r="Q65" s="62"/>
      <c r="R65" s="62"/>
    </row>
    <row r="66" spans="1:18" ht="12.75" customHeight="1">
      <c r="A66" s="55">
        <v>30</v>
      </c>
      <c r="B66" s="61">
        <v>34</v>
      </c>
      <c r="C66" s="103" t="s">
        <v>571</v>
      </c>
      <c r="D66" s="103"/>
      <c r="E66" s="103"/>
      <c r="F66" s="54" t="s">
        <v>19</v>
      </c>
      <c r="G66" s="104">
        <v>4257</v>
      </c>
      <c r="H66" s="104"/>
      <c r="I66" s="61">
        <v>105</v>
      </c>
      <c r="J66" s="61">
        <v>671</v>
      </c>
      <c r="K66" s="61">
        <v>66</v>
      </c>
      <c r="L66" s="61">
        <v>342</v>
      </c>
      <c r="M66" s="61">
        <v>289</v>
      </c>
      <c r="N66" s="61">
        <v>105</v>
      </c>
      <c r="O66" s="61">
        <v>132</v>
      </c>
      <c r="P66" s="61">
        <v>-78</v>
      </c>
      <c r="Q66" s="61">
        <v>800</v>
      </c>
      <c r="R66" s="61">
        <v>1000</v>
      </c>
    </row>
    <row r="67" spans="1:18">
      <c r="A67" s="102"/>
      <c r="B67" s="102"/>
      <c r="C67" s="102"/>
      <c r="D67" s="102"/>
      <c r="E67" s="102"/>
      <c r="F67" s="102"/>
      <c r="G67" s="102"/>
      <c r="H67" s="102"/>
      <c r="I67" s="63">
        <v>825</v>
      </c>
      <c r="J67" s="62"/>
      <c r="K67" s="62"/>
      <c r="L67" s="62"/>
      <c r="M67" s="62"/>
      <c r="N67" s="62"/>
      <c r="O67" s="62"/>
      <c r="P67" s="62"/>
      <c r="Q67" s="62"/>
      <c r="R67" s="62"/>
    </row>
    <row r="68" spans="1:18" ht="12.75" customHeight="1">
      <c r="A68" s="55">
        <v>31</v>
      </c>
      <c r="B68" s="61">
        <v>31</v>
      </c>
      <c r="C68" s="103" t="s">
        <v>572</v>
      </c>
      <c r="D68" s="103"/>
      <c r="E68" s="103"/>
      <c r="F68" s="54" t="s">
        <v>24</v>
      </c>
      <c r="G68" s="104">
        <v>4234</v>
      </c>
      <c r="H68" s="104"/>
      <c r="I68" s="61">
        <v>211</v>
      </c>
      <c r="J68" s="61">
        <v>53</v>
      </c>
      <c r="K68" s="61">
        <v>767</v>
      </c>
      <c r="L68" s="61">
        <v>184</v>
      </c>
      <c r="M68" s="61">
        <v>865</v>
      </c>
      <c r="N68" s="61">
        <v>395</v>
      </c>
      <c r="O68" s="61">
        <v>242</v>
      </c>
      <c r="P68" s="61">
        <v>46</v>
      </c>
      <c r="Q68" s="61">
        <v>800</v>
      </c>
      <c r="R68" s="61">
        <v>408</v>
      </c>
    </row>
    <row r="69" spans="1:18">
      <c r="A69" s="102"/>
      <c r="B69" s="102"/>
      <c r="C69" s="102"/>
      <c r="D69" s="102"/>
      <c r="E69" s="102"/>
      <c r="F69" s="102"/>
      <c r="G69" s="102"/>
      <c r="H69" s="102"/>
      <c r="I69" s="63">
        <v>263</v>
      </c>
      <c r="J69" s="62"/>
      <c r="K69" s="62"/>
      <c r="L69" s="62"/>
      <c r="M69" s="62"/>
      <c r="N69" s="62"/>
      <c r="O69" s="62"/>
      <c r="P69" s="62"/>
      <c r="Q69" s="62"/>
      <c r="R69" s="62"/>
    </row>
    <row r="70" spans="1:18" ht="12.75" customHeight="1">
      <c r="A70" s="55">
        <v>32</v>
      </c>
      <c r="B70" s="61">
        <v>16</v>
      </c>
      <c r="C70" s="103" t="s">
        <v>112</v>
      </c>
      <c r="D70" s="103"/>
      <c r="E70" s="103"/>
      <c r="F70" s="54" t="s">
        <v>20</v>
      </c>
      <c r="G70" s="104">
        <v>4207</v>
      </c>
      <c r="H70" s="104"/>
      <c r="I70" s="61">
        <v>743</v>
      </c>
      <c r="J70" s="61">
        <v>915</v>
      </c>
      <c r="K70" s="61">
        <v>105</v>
      </c>
      <c r="L70" s="61">
        <v>969</v>
      </c>
      <c r="M70" s="61">
        <v>132</v>
      </c>
      <c r="N70" s="61">
        <v>447</v>
      </c>
      <c r="O70" s="61">
        <v>621</v>
      </c>
      <c r="P70" s="61">
        <v>-788</v>
      </c>
      <c r="Q70" s="61">
        <v>800</v>
      </c>
      <c r="R70" s="61">
        <v>158</v>
      </c>
    </row>
    <row r="71" spans="1:18">
      <c r="A71" s="102"/>
      <c r="B71" s="102"/>
      <c r="C71" s="102"/>
      <c r="D71" s="102"/>
      <c r="E71" s="102"/>
      <c r="F71" s="102"/>
      <c r="G71" s="102"/>
      <c r="H71" s="102"/>
      <c r="I71" s="63">
        <v>105</v>
      </c>
      <c r="J71" s="62"/>
      <c r="K71" s="62"/>
      <c r="L71" s="62"/>
      <c r="M71" s="62"/>
      <c r="N71" s="62"/>
      <c r="O71" s="62"/>
      <c r="P71" s="62"/>
      <c r="Q71" s="62"/>
      <c r="R71" s="62"/>
    </row>
    <row r="72" spans="1:18" ht="12.75" customHeight="1">
      <c r="A72" s="55">
        <v>33</v>
      </c>
      <c r="B72" s="61">
        <v>23</v>
      </c>
      <c r="C72" s="103" t="s">
        <v>81</v>
      </c>
      <c r="D72" s="103"/>
      <c r="E72" s="103"/>
      <c r="F72" s="54" t="s">
        <v>82</v>
      </c>
      <c r="G72" s="104">
        <v>4138</v>
      </c>
      <c r="H72" s="104"/>
      <c r="I72" s="61">
        <v>0</v>
      </c>
      <c r="J72" s="61">
        <v>605</v>
      </c>
      <c r="K72" s="61">
        <v>395</v>
      </c>
      <c r="L72" s="61">
        <v>988</v>
      </c>
      <c r="M72" s="61">
        <v>66</v>
      </c>
      <c r="N72" s="61">
        <v>132</v>
      </c>
      <c r="O72" s="61">
        <v>953</v>
      </c>
      <c r="P72" s="61">
        <v>-815</v>
      </c>
      <c r="Q72" s="61">
        <v>800</v>
      </c>
      <c r="R72" s="61">
        <v>646</v>
      </c>
    </row>
    <row r="73" spans="1:18">
      <c r="A73" s="102"/>
      <c r="B73" s="102"/>
      <c r="C73" s="102"/>
      <c r="D73" s="102"/>
      <c r="E73" s="102"/>
      <c r="F73" s="102"/>
      <c r="G73" s="102"/>
      <c r="H73" s="102"/>
      <c r="I73" s="63">
        <v>368</v>
      </c>
      <c r="J73" s="62"/>
      <c r="K73" s="62"/>
      <c r="L73" s="62"/>
      <c r="M73" s="62"/>
      <c r="N73" s="62"/>
      <c r="O73" s="62"/>
      <c r="P73" s="62"/>
      <c r="Q73" s="62"/>
      <c r="R73" s="62"/>
    </row>
    <row r="74" spans="1:18" ht="12.75" customHeight="1">
      <c r="A74" s="55">
        <v>34</v>
      </c>
      <c r="B74" s="61">
        <v>38</v>
      </c>
      <c r="C74" s="103" t="s">
        <v>257</v>
      </c>
      <c r="D74" s="103"/>
      <c r="E74" s="103"/>
      <c r="F74" s="54" t="s">
        <v>25</v>
      </c>
      <c r="G74" s="104">
        <v>4118</v>
      </c>
      <c r="H74" s="104"/>
      <c r="I74" s="61">
        <v>474</v>
      </c>
      <c r="J74" s="61">
        <v>474</v>
      </c>
      <c r="K74" s="61">
        <v>211</v>
      </c>
      <c r="L74" s="61">
        <v>158</v>
      </c>
      <c r="M74" s="61">
        <v>342</v>
      </c>
      <c r="N74" s="61">
        <v>500</v>
      </c>
      <c r="O74" s="61">
        <v>1000</v>
      </c>
      <c r="P74" s="61">
        <v>-841</v>
      </c>
      <c r="Q74" s="61">
        <v>800</v>
      </c>
      <c r="R74" s="61">
        <v>526</v>
      </c>
    </row>
    <row r="75" spans="1:18">
      <c r="A75" s="102"/>
      <c r="B75" s="102"/>
      <c r="C75" s="102"/>
      <c r="D75" s="102"/>
      <c r="E75" s="102"/>
      <c r="F75" s="102"/>
      <c r="G75" s="102"/>
      <c r="H75" s="102"/>
      <c r="I75" s="63">
        <v>474</v>
      </c>
      <c r="J75" s="62"/>
      <c r="K75" s="62"/>
      <c r="L75" s="62"/>
      <c r="M75" s="62"/>
      <c r="N75" s="62"/>
      <c r="O75" s="62"/>
      <c r="P75" s="62"/>
      <c r="Q75" s="62"/>
      <c r="R75" s="62"/>
    </row>
    <row r="76" spans="1:18" ht="12.75" customHeight="1">
      <c r="A76" s="55">
        <v>35</v>
      </c>
      <c r="B76" s="61">
        <v>7</v>
      </c>
      <c r="C76" s="103" t="s">
        <v>573</v>
      </c>
      <c r="D76" s="103"/>
      <c r="E76" s="103"/>
      <c r="F76" s="54" t="s">
        <v>21</v>
      </c>
      <c r="G76" s="104">
        <v>4115</v>
      </c>
      <c r="H76" s="104"/>
      <c r="I76" s="61">
        <v>556</v>
      </c>
      <c r="J76" s="61">
        <v>105</v>
      </c>
      <c r="K76" s="61">
        <v>184</v>
      </c>
      <c r="L76" s="61">
        <v>838</v>
      </c>
      <c r="M76" s="61">
        <v>474</v>
      </c>
      <c r="N76" s="61">
        <v>53</v>
      </c>
      <c r="O76" s="61">
        <v>289</v>
      </c>
      <c r="P76" s="61">
        <v>421</v>
      </c>
      <c r="Q76" s="61">
        <v>800</v>
      </c>
      <c r="R76" s="61">
        <v>211</v>
      </c>
    </row>
    <row r="77" spans="1:18">
      <c r="A77" s="102"/>
      <c r="B77" s="102"/>
      <c r="C77" s="102"/>
      <c r="D77" s="102"/>
      <c r="E77" s="102"/>
      <c r="F77" s="102"/>
      <c r="G77" s="102"/>
      <c r="H77" s="102"/>
      <c r="I77" s="63">
        <v>184</v>
      </c>
      <c r="J77" s="62"/>
      <c r="K77" s="62"/>
      <c r="L77" s="62"/>
      <c r="M77" s="62"/>
      <c r="N77" s="62"/>
      <c r="O77" s="62"/>
      <c r="P77" s="62"/>
      <c r="Q77" s="62"/>
      <c r="R77" s="62"/>
    </row>
    <row r="78" spans="1:18" ht="12.75" customHeight="1">
      <c r="A78" s="55">
        <v>36</v>
      </c>
      <c r="B78" s="61">
        <v>36</v>
      </c>
      <c r="C78" s="103" t="s">
        <v>59</v>
      </c>
      <c r="D78" s="103"/>
      <c r="E78" s="103"/>
      <c r="F78" s="54" t="s">
        <v>19</v>
      </c>
      <c r="G78" s="104">
        <v>4016</v>
      </c>
      <c r="H78" s="104"/>
      <c r="I78" s="61">
        <v>500</v>
      </c>
      <c r="J78" s="61">
        <v>925</v>
      </c>
      <c r="K78" s="61">
        <v>487</v>
      </c>
      <c r="L78" s="61">
        <v>53</v>
      </c>
      <c r="M78" s="61">
        <v>882</v>
      </c>
      <c r="N78" s="61">
        <v>368</v>
      </c>
      <c r="O78" s="61">
        <v>421</v>
      </c>
      <c r="P78" s="61">
        <v>-894</v>
      </c>
      <c r="Q78" s="61">
        <v>800</v>
      </c>
      <c r="R78" s="61">
        <v>316</v>
      </c>
    </row>
    <row r="79" spans="1:18">
      <c r="A79" s="102"/>
      <c r="B79" s="102"/>
      <c r="C79" s="102"/>
      <c r="D79" s="102"/>
      <c r="E79" s="102"/>
      <c r="F79" s="102"/>
      <c r="G79" s="102"/>
      <c r="H79" s="102"/>
      <c r="I79" s="63">
        <v>158</v>
      </c>
      <c r="J79" s="62"/>
      <c r="K79" s="62"/>
      <c r="L79" s="62"/>
      <c r="M79" s="62"/>
      <c r="N79" s="62"/>
      <c r="O79" s="62"/>
      <c r="P79" s="62"/>
      <c r="Q79" s="62"/>
      <c r="R79" s="62"/>
    </row>
    <row r="80" spans="1:18" ht="12.75" customHeight="1">
      <c r="A80" s="55">
        <v>37</v>
      </c>
      <c r="B80" s="61">
        <v>26</v>
      </c>
      <c r="C80" s="103" t="s">
        <v>92</v>
      </c>
      <c r="D80" s="103"/>
      <c r="E80" s="103"/>
      <c r="F80" s="54" t="s">
        <v>91</v>
      </c>
      <c r="G80" s="104">
        <v>2075</v>
      </c>
      <c r="H80" s="104"/>
      <c r="I80" s="61">
        <v>105</v>
      </c>
      <c r="J80" s="61">
        <v>79</v>
      </c>
      <c r="K80" s="61">
        <v>158</v>
      </c>
      <c r="L80" s="61">
        <v>105</v>
      </c>
      <c r="M80" s="61">
        <v>105</v>
      </c>
      <c r="N80" s="61">
        <v>211</v>
      </c>
      <c r="O80" s="61">
        <v>289</v>
      </c>
      <c r="P80" s="61">
        <v>-946</v>
      </c>
      <c r="Q80" s="61">
        <v>975</v>
      </c>
      <c r="R80" s="61">
        <v>941</v>
      </c>
    </row>
    <row r="81" spans="1:18">
      <c r="A81" s="102"/>
      <c r="B81" s="102"/>
      <c r="C81" s="102"/>
      <c r="D81" s="102"/>
      <c r="E81" s="102"/>
      <c r="F81" s="102"/>
      <c r="G81" s="102"/>
      <c r="H81" s="102"/>
      <c r="I81" s="63">
        <v>53</v>
      </c>
      <c r="J81" s="62"/>
      <c r="K81" s="62"/>
      <c r="L81" s="62"/>
      <c r="M81" s="62"/>
      <c r="N81" s="62"/>
      <c r="O81" s="62"/>
      <c r="P81" s="62"/>
      <c r="Q81" s="62"/>
      <c r="R81" s="62"/>
    </row>
    <row r="82" spans="1:18" ht="12.75" customHeight="1">
      <c r="A82" s="55">
        <v>38</v>
      </c>
      <c r="B82" s="61">
        <v>21</v>
      </c>
      <c r="C82" s="103" t="s">
        <v>574</v>
      </c>
      <c r="D82" s="103"/>
      <c r="E82" s="103"/>
      <c r="F82" s="54" t="s">
        <v>1</v>
      </c>
      <c r="G82" s="104">
        <v>105</v>
      </c>
      <c r="H82" s="104"/>
      <c r="I82" s="61">
        <v>105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</row>
  </sheetData>
  <mergeCells count="124">
    <mergeCell ref="A81:H81"/>
    <mergeCell ref="C82:E82"/>
    <mergeCell ref="G82:H82"/>
    <mergeCell ref="A77:H77"/>
    <mergeCell ref="C78:E78"/>
    <mergeCell ref="G78:H78"/>
    <mergeCell ref="A79:H79"/>
    <mergeCell ref="C80:E80"/>
    <mergeCell ref="G80:H80"/>
    <mergeCell ref="A73:H73"/>
    <mergeCell ref="C74:E74"/>
    <mergeCell ref="G74:H74"/>
    <mergeCell ref="A75:H75"/>
    <mergeCell ref="C76:E76"/>
    <mergeCell ref="G76:H76"/>
    <mergeCell ref="A69:H69"/>
    <mergeCell ref="C70:E70"/>
    <mergeCell ref="G70:H70"/>
    <mergeCell ref="A71:H71"/>
    <mergeCell ref="C72:E72"/>
    <mergeCell ref="G72:H72"/>
    <mergeCell ref="A65:H65"/>
    <mergeCell ref="C66:E66"/>
    <mergeCell ref="G66:H66"/>
    <mergeCell ref="A67:H67"/>
    <mergeCell ref="C68:E68"/>
    <mergeCell ref="G68:H68"/>
    <mergeCell ref="A61:H61"/>
    <mergeCell ref="C62:E62"/>
    <mergeCell ref="G62:H62"/>
    <mergeCell ref="A63:H63"/>
    <mergeCell ref="C64:E64"/>
    <mergeCell ref="G64:H64"/>
    <mergeCell ref="A57:H57"/>
    <mergeCell ref="C58:E58"/>
    <mergeCell ref="G58:H58"/>
    <mergeCell ref="A59:H59"/>
    <mergeCell ref="C60:E60"/>
    <mergeCell ref="G60:H60"/>
    <mergeCell ref="A53:H53"/>
    <mergeCell ref="C54:E54"/>
    <mergeCell ref="G54:H54"/>
    <mergeCell ref="A55:H55"/>
    <mergeCell ref="C56:E56"/>
    <mergeCell ref="G56:H56"/>
    <mergeCell ref="A49:H49"/>
    <mergeCell ref="C50:E50"/>
    <mergeCell ref="G50:H50"/>
    <mergeCell ref="A51:H51"/>
    <mergeCell ref="C52:E52"/>
    <mergeCell ref="G52:H52"/>
    <mergeCell ref="A45:H45"/>
    <mergeCell ref="C46:E46"/>
    <mergeCell ref="G46:H46"/>
    <mergeCell ref="A47:H47"/>
    <mergeCell ref="C48:E48"/>
    <mergeCell ref="G48:H48"/>
    <mergeCell ref="A41:H41"/>
    <mergeCell ref="C42:E42"/>
    <mergeCell ref="G42:H42"/>
    <mergeCell ref="A43:H43"/>
    <mergeCell ref="C44:E44"/>
    <mergeCell ref="G44:H44"/>
    <mergeCell ref="A37:H37"/>
    <mergeCell ref="C38:E38"/>
    <mergeCell ref="G38:H38"/>
    <mergeCell ref="A39:H39"/>
    <mergeCell ref="C40:E40"/>
    <mergeCell ref="G40:H40"/>
    <mergeCell ref="A33:H33"/>
    <mergeCell ref="C34:E34"/>
    <mergeCell ref="G34:H34"/>
    <mergeCell ref="A35:H35"/>
    <mergeCell ref="C36:E36"/>
    <mergeCell ref="G36:H36"/>
    <mergeCell ref="A29:H29"/>
    <mergeCell ref="C30:E30"/>
    <mergeCell ref="G30:H30"/>
    <mergeCell ref="A31:H31"/>
    <mergeCell ref="C32:E32"/>
    <mergeCell ref="G32:H32"/>
    <mergeCell ref="A25:H25"/>
    <mergeCell ref="C26:E26"/>
    <mergeCell ref="G26:H26"/>
    <mergeCell ref="A27:H27"/>
    <mergeCell ref="C28:E28"/>
    <mergeCell ref="G28:H28"/>
    <mergeCell ref="A21:H21"/>
    <mergeCell ref="C22:E22"/>
    <mergeCell ref="G22:H22"/>
    <mergeCell ref="A23:H23"/>
    <mergeCell ref="C24:E24"/>
    <mergeCell ref="G24:H24"/>
    <mergeCell ref="A17:H17"/>
    <mergeCell ref="C18:E18"/>
    <mergeCell ref="G18:H18"/>
    <mergeCell ref="A19:H19"/>
    <mergeCell ref="C20:E20"/>
    <mergeCell ref="G20:H20"/>
    <mergeCell ref="A13:H13"/>
    <mergeCell ref="C14:E14"/>
    <mergeCell ref="G14:H14"/>
    <mergeCell ref="A15:H15"/>
    <mergeCell ref="C16:E16"/>
    <mergeCell ref="G16:H16"/>
    <mergeCell ref="A11:H11"/>
    <mergeCell ref="C12:E12"/>
    <mergeCell ref="G12:H12"/>
    <mergeCell ref="A4:H4"/>
    <mergeCell ref="A5:H5"/>
    <mergeCell ref="A6:H6"/>
    <mergeCell ref="C7:E7"/>
    <mergeCell ref="G7:H7"/>
    <mergeCell ref="C8:E8"/>
    <mergeCell ref="G8:H8"/>
    <mergeCell ref="A1:O1"/>
    <mergeCell ref="A2:J2"/>
    <mergeCell ref="K2:R2"/>
    <mergeCell ref="A3:E3"/>
    <mergeCell ref="F3:O3"/>
    <mergeCell ref="P3:R3"/>
    <mergeCell ref="A9:H9"/>
    <mergeCell ref="C10:E10"/>
    <mergeCell ref="G10:H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7CAB-8A14-4EA7-8032-E7432D1B01A9}">
  <dimension ref="A1:S53"/>
  <sheetViews>
    <sheetView topLeftCell="A15" workbookViewId="0">
      <selection activeCell="S47" sqref="S47"/>
    </sheetView>
  </sheetViews>
  <sheetFormatPr baseColWidth="10" defaultColWidth="8.83203125" defaultRowHeight="13"/>
  <cols>
    <col min="2" max="2" width="35.5" customWidth="1"/>
  </cols>
  <sheetData>
    <row r="1" spans="1:19" ht="15">
      <c r="A1" s="109" t="s">
        <v>27</v>
      </c>
      <c r="B1" s="111" t="s">
        <v>50</v>
      </c>
      <c r="C1" s="109" t="s">
        <v>32</v>
      </c>
      <c r="D1" s="89" t="s">
        <v>275</v>
      </c>
      <c r="E1" s="89" t="s">
        <v>277</v>
      </c>
      <c r="F1" s="89" t="s">
        <v>278</v>
      </c>
      <c r="G1" s="89" t="s">
        <v>279</v>
      </c>
      <c r="H1" s="89" t="s">
        <v>280</v>
      </c>
      <c r="I1" s="89" t="s">
        <v>281</v>
      </c>
      <c r="J1" s="89" t="s">
        <v>282</v>
      </c>
      <c r="K1" s="89" t="s">
        <v>283</v>
      </c>
      <c r="L1" s="89" t="s">
        <v>284</v>
      </c>
      <c r="M1" s="89" t="s">
        <v>285</v>
      </c>
      <c r="N1" s="89" t="s">
        <v>286</v>
      </c>
      <c r="O1" s="89" t="s">
        <v>287</v>
      </c>
      <c r="P1" s="89" t="s">
        <v>288</v>
      </c>
      <c r="Q1" s="89" t="s">
        <v>289</v>
      </c>
      <c r="R1" s="89" t="s">
        <v>290</v>
      </c>
    </row>
    <row r="2" spans="1:19" ht="16" thickBot="1">
      <c r="A2" s="110"/>
      <c r="B2" s="112"/>
      <c r="C2" s="110"/>
      <c r="D2" s="88" t="s">
        <v>276</v>
      </c>
      <c r="E2" s="88" t="s">
        <v>276</v>
      </c>
      <c r="F2" s="88" t="s">
        <v>276</v>
      </c>
      <c r="G2" s="88" t="s">
        <v>276</v>
      </c>
      <c r="H2" s="88" t="s">
        <v>276</v>
      </c>
      <c r="I2" s="88" t="s">
        <v>276</v>
      </c>
      <c r="J2" s="88" t="s">
        <v>276</v>
      </c>
      <c r="K2" s="88" t="s">
        <v>276</v>
      </c>
      <c r="L2" s="88" t="s">
        <v>276</v>
      </c>
      <c r="M2" s="88" t="s">
        <v>276</v>
      </c>
      <c r="N2" s="88" t="s">
        <v>276</v>
      </c>
      <c r="O2" s="88" t="s">
        <v>276</v>
      </c>
      <c r="P2" s="88" t="s">
        <v>276</v>
      </c>
      <c r="Q2" s="88" t="s">
        <v>276</v>
      </c>
      <c r="R2" s="88" t="s">
        <v>276</v>
      </c>
    </row>
    <row r="3" spans="1:19" ht="14" thickTop="1">
      <c r="A3" s="113" t="s">
        <v>291</v>
      </c>
      <c r="B3" s="90" t="s">
        <v>292</v>
      </c>
      <c r="C3" s="113">
        <v>11321</v>
      </c>
      <c r="D3" s="115">
        <v>480</v>
      </c>
      <c r="E3" s="115">
        <v>870</v>
      </c>
      <c r="F3" s="115">
        <v>1000</v>
      </c>
      <c r="G3" s="115">
        <v>833</v>
      </c>
      <c r="H3" s="115">
        <v>480</v>
      </c>
      <c r="I3" s="115">
        <v>833</v>
      </c>
      <c r="J3" s="115">
        <v>941</v>
      </c>
      <c r="K3" s="115">
        <v>500</v>
      </c>
      <c r="L3" s="115">
        <v>700</v>
      </c>
      <c r="M3" s="115">
        <v>1000</v>
      </c>
      <c r="N3" s="115">
        <v>667</v>
      </c>
      <c r="O3" s="115">
        <v>983</v>
      </c>
      <c r="P3" s="115">
        <v>775</v>
      </c>
      <c r="Q3" s="115">
        <v>939</v>
      </c>
      <c r="R3" s="115">
        <v>320</v>
      </c>
    </row>
    <row r="4" spans="1:19" ht="14" thickBot="1">
      <c r="A4" s="114"/>
      <c r="B4" s="91" t="s">
        <v>160</v>
      </c>
      <c r="C4" s="11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5" spans="1:19">
      <c r="A5" s="109" t="s">
        <v>293</v>
      </c>
      <c r="B5" s="90" t="s">
        <v>294</v>
      </c>
      <c r="C5" s="109">
        <v>11141</v>
      </c>
      <c r="D5" s="117">
        <v>520</v>
      </c>
      <c r="E5" s="117">
        <v>980</v>
      </c>
      <c r="F5" s="117">
        <v>666</v>
      </c>
      <c r="G5" s="117">
        <v>1000</v>
      </c>
      <c r="H5" s="117">
        <v>890</v>
      </c>
      <c r="I5" s="117">
        <v>160</v>
      </c>
      <c r="J5" s="117">
        <v>480</v>
      </c>
      <c r="K5" s="117">
        <v>500</v>
      </c>
      <c r="L5" s="117">
        <v>160</v>
      </c>
      <c r="M5" s="117">
        <v>858</v>
      </c>
      <c r="N5" s="117">
        <v>1000</v>
      </c>
      <c r="O5" s="117">
        <v>966</v>
      </c>
      <c r="P5" s="117">
        <v>1000</v>
      </c>
      <c r="Q5" s="117">
        <v>990</v>
      </c>
      <c r="R5" s="117">
        <v>971</v>
      </c>
    </row>
    <row r="6" spans="1:19" ht="14" thickBot="1">
      <c r="A6" s="114"/>
      <c r="B6" s="91" t="s">
        <v>169</v>
      </c>
      <c r="C6" s="11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</row>
    <row r="7" spans="1:19">
      <c r="A7" s="109" t="s">
        <v>295</v>
      </c>
      <c r="B7" s="90" t="s">
        <v>296</v>
      </c>
      <c r="C7" s="109">
        <v>10818</v>
      </c>
      <c r="D7" s="117">
        <v>400</v>
      </c>
      <c r="E7" s="117">
        <v>978</v>
      </c>
      <c r="F7" s="117">
        <v>933</v>
      </c>
      <c r="G7" s="117">
        <v>939</v>
      </c>
      <c r="H7" s="117">
        <v>878</v>
      </c>
      <c r="I7" s="117">
        <v>824</v>
      </c>
      <c r="J7" s="117">
        <v>80</v>
      </c>
      <c r="K7" s="117">
        <v>500</v>
      </c>
      <c r="L7" s="117">
        <v>841</v>
      </c>
      <c r="M7" s="117">
        <v>829</v>
      </c>
      <c r="N7" s="117">
        <v>764</v>
      </c>
      <c r="O7" s="117">
        <v>743</v>
      </c>
      <c r="P7" s="117">
        <v>866</v>
      </c>
      <c r="Q7" s="117">
        <v>963</v>
      </c>
      <c r="R7" s="117">
        <v>280</v>
      </c>
      <c r="S7">
        <f>C7/15</f>
        <v>721.2</v>
      </c>
    </row>
    <row r="8" spans="1:19" ht="14" thickBot="1">
      <c r="A8" s="114"/>
      <c r="B8" s="91" t="s">
        <v>188</v>
      </c>
      <c r="C8" s="11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>
        <f t="shared" ref="S8:S52" si="0">C8/15</f>
        <v>0</v>
      </c>
    </row>
    <row r="9" spans="1:19">
      <c r="A9" s="109" t="s">
        <v>297</v>
      </c>
      <c r="B9" s="90" t="s">
        <v>298</v>
      </c>
      <c r="C9" s="109">
        <v>10672</v>
      </c>
      <c r="D9" s="117">
        <v>948</v>
      </c>
      <c r="E9" s="117">
        <v>1000</v>
      </c>
      <c r="F9" s="117">
        <v>900</v>
      </c>
      <c r="G9" s="117">
        <v>600</v>
      </c>
      <c r="H9" s="117">
        <v>890</v>
      </c>
      <c r="I9" s="117">
        <v>882</v>
      </c>
      <c r="J9" s="117">
        <v>756</v>
      </c>
      <c r="K9" s="117">
        <v>500</v>
      </c>
      <c r="L9" s="117">
        <v>802</v>
      </c>
      <c r="M9" s="117">
        <v>360</v>
      </c>
      <c r="N9" s="117">
        <v>610</v>
      </c>
      <c r="O9" s="117">
        <v>80</v>
      </c>
      <c r="P9" s="117">
        <v>975</v>
      </c>
      <c r="Q9" s="117">
        <v>929</v>
      </c>
      <c r="R9" s="117">
        <v>440</v>
      </c>
      <c r="S9">
        <f t="shared" si="0"/>
        <v>711.4666666666667</v>
      </c>
    </row>
    <row r="10" spans="1:19" ht="14" thickBot="1">
      <c r="A10" s="114"/>
      <c r="B10" s="91" t="s">
        <v>188</v>
      </c>
      <c r="C10" s="11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>
        <f t="shared" si="0"/>
        <v>0</v>
      </c>
    </row>
    <row r="11" spans="1:19">
      <c r="A11" s="109" t="s">
        <v>299</v>
      </c>
      <c r="B11" s="90" t="s">
        <v>300</v>
      </c>
      <c r="C11" s="109">
        <v>10094</v>
      </c>
      <c r="D11" s="117">
        <v>440</v>
      </c>
      <c r="E11" s="117">
        <v>520</v>
      </c>
      <c r="F11" s="117">
        <v>908</v>
      </c>
      <c r="G11" s="117">
        <v>400</v>
      </c>
      <c r="H11" s="117">
        <v>776</v>
      </c>
      <c r="I11" s="117">
        <v>811</v>
      </c>
      <c r="J11" s="117">
        <v>767</v>
      </c>
      <c r="K11" s="117">
        <v>500</v>
      </c>
      <c r="L11" s="117">
        <v>520</v>
      </c>
      <c r="M11" s="117">
        <v>992</v>
      </c>
      <c r="N11" s="117">
        <v>480</v>
      </c>
      <c r="O11" s="117">
        <v>657</v>
      </c>
      <c r="P11" s="117">
        <v>993</v>
      </c>
      <c r="Q11" s="117">
        <v>480</v>
      </c>
      <c r="R11" s="117">
        <v>850</v>
      </c>
      <c r="S11">
        <f t="shared" si="0"/>
        <v>672.93333333333328</v>
      </c>
    </row>
    <row r="12" spans="1:19" ht="14" thickBot="1">
      <c r="A12" s="114"/>
      <c r="B12" s="91" t="s">
        <v>152</v>
      </c>
      <c r="C12" s="11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>
        <f t="shared" si="0"/>
        <v>0</v>
      </c>
    </row>
    <row r="13" spans="1:19">
      <c r="A13" s="109" t="s">
        <v>301</v>
      </c>
      <c r="B13" s="90" t="s">
        <v>302</v>
      </c>
      <c r="C13" s="109">
        <v>9941</v>
      </c>
      <c r="D13" s="117">
        <v>741</v>
      </c>
      <c r="E13" s="117">
        <v>440</v>
      </c>
      <c r="F13" s="117">
        <v>952</v>
      </c>
      <c r="G13" s="117">
        <v>997</v>
      </c>
      <c r="H13" s="117">
        <v>1000</v>
      </c>
      <c r="I13" s="117">
        <v>360</v>
      </c>
      <c r="J13" s="117">
        <v>654</v>
      </c>
      <c r="K13" s="117">
        <v>500</v>
      </c>
      <c r="L13" s="117">
        <v>789</v>
      </c>
      <c r="M13" s="117">
        <v>533</v>
      </c>
      <c r="N13" s="117">
        <v>200</v>
      </c>
      <c r="O13" s="117">
        <v>480</v>
      </c>
      <c r="P13" s="117">
        <v>886</v>
      </c>
      <c r="Q13" s="117">
        <v>520</v>
      </c>
      <c r="R13" s="117">
        <v>889</v>
      </c>
      <c r="S13">
        <f t="shared" si="0"/>
        <v>662.73333333333335</v>
      </c>
    </row>
    <row r="14" spans="1:19" ht="14" thickBot="1">
      <c r="A14" s="114"/>
      <c r="B14" s="91" t="s">
        <v>188</v>
      </c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>
        <f t="shared" si="0"/>
        <v>0</v>
      </c>
    </row>
    <row r="15" spans="1:19">
      <c r="A15" s="109" t="s">
        <v>303</v>
      </c>
      <c r="B15" s="90" t="s">
        <v>304</v>
      </c>
      <c r="C15" s="109">
        <v>9776</v>
      </c>
      <c r="D15" s="117">
        <v>360</v>
      </c>
      <c r="E15" s="117">
        <v>753</v>
      </c>
      <c r="F15" s="117">
        <v>949</v>
      </c>
      <c r="G15" s="117">
        <v>440</v>
      </c>
      <c r="H15" s="117">
        <v>520</v>
      </c>
      <c r="I15" s="117">
        <v>549</v>
      </c>
      <c r="J15" s="117">
        <v>915</v>
      </c>
      <c r="K15" s="117">
        <v>500</v>
      </c>
      <c r="L15" s="117">
        <v>700</v>
      </c>
      <c r="M15" s="117">
        <v>480</v>
      </c>
      <c r="N15" s="117">
        <v>240</v>
      </c>
      <c r="O15" s="117">
        <v>1000</v>
      </c>
      <c r="P15" s="117">
        <v>480</v>
      </c>
      <c r="Q15" s="117">
        <v>1000</v>
      </c>
      <c r="R15" s="117">
        <v>890</v>
      </c>
      <c r="S15">
        <f t="shared" si="0"/>
        <v>651.73333333333335</v>
      </c>
    </row>
    <row r="16" spans="1:19" ht="14" thickBot="1">
      <c r="A16" s="114"/>
      <c r="B16" s="91" t="s">
        <v>188</v>
      </c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>
        <f t="shared" si="0"/>
        <v>0</v>
      </c>
    </row>
    <row r="17" spans="1:19">
      <c r="A17" s="109" t="s">
        <v>305</v>
      </c>
      <c r="B17" s="90" t="s">
        <v>306</v>
      </c>
      <c r="C17" s="109">
        <v>9480</v>
      </c>
      <c r="D17" s="117">
        <v>633</v>
      </c>
      <c r="E17" s="117">
        <v>927</v>
      </c>
      <c r="F17" s="117">
        <v>400</v>
      </c>
      <c r="G17" s="117">
        <v>968</v>
      </c>
      <c r="H17" s="117">
        <v>919</v>
      </c>
      <c r="I17" s="117">
        <v>713</v>
      </c>
      <c r="J17" s="117">
        <v>671</v>
      </c>
      <c r="K17" s="117">
        <v>500</v>
      </c>
      <c r="L17" s="117">
        <v>909</v>
      </c>
      <c r="M17" s="117">
        <v>440</v>
      </c>
      <c r="N17" s="117">
        <v>360</v>
      </c>
      <c r="O17" s="117">
        <v>440</v>
      </c>
      <c r="P17" s="117">
        <v>320</v>
      </c>
      <c r="Q17" s="117">
        <v>280</v>
      </c>
      <c r="R17" s="117">
        <v>1000</v>
      </c>
      <c r="S17">
        <f t="shared" si="0"/>
        <v>632</v>
      </c>
    </row>
    <row r="18" spans="1:19" ht="14" thickBot="1">
      <c r="A18" s="114"/>
      <c r="B18" s="91" t="s">
        <v>169</v>
      </c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>
        <f t="shared" si="0"/>
        <v>0</v>
      </c>
    </row>
    <row r="19" spans="1:19">
      <c r="A19" s="109" t="s">
        <v>307</v>
      </c>
      <c r="B19" s="90" t="s">
        <v>308</v>
      </c>
      <c r="C19" s="109">
        <v>9440</v>
      </c>
      <c r="D19" s="117">
        <v>762</v>
      </c>
      <c r="E19" s="117">
        <v>905</v>
      </c>
      <c r="F19" s="117">
        <v>595</v>
      </c>
      <c r="G19" s="117">
        <v>916</v>
      </c>
      <c r="H19" s="117">
        <v>833</v>
      </c>
      <c r="I19" s="117">
        <v>539</v>
      </c>
      <c r="J19" s="117">
        <v>720</v>
      </c>
      <c r="K19" s="117">
        <v>500</v>
      </c>
      <c r="L19" s="117">
        <v>830</v>
      </c>
      <c r="M19" s="117">
        <v>200</v>
      </c>
      <c r="N19" s="117">
        <v>520</v>
      </c>
      <c r="O19" s="117">
        <v>280</v>
      </c>
      <c r="P19" s="117">
        <v>400</v>
      </c>
      <c r="Q19" s="117">
        <v>440</v>
      </c>
      <c r="R19" s="117">
        <v>1000</v>
      </c>
      <c r="S19">
        <f t="shared" si="0"/>
        <v>629.33333333333337</v>
      </c>
    </row>
    <row r="20" spans="1:19" ht="14" thickBot="1">
      <c r="A20" s="114"/>
      <c r="B20" s="91" t="s">
        <v>152</v>
      </c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>
        <f t="shared" si="0"/>
        <v>0</v>
      </c>
    </row>
    <row r="21" spans="1:19">
      <c r="A21" s="109" t="s">
        <v>309</v>
      </c>
      <c r="B21" s="90" t="s">
        <v>310</v>
      </c>
      <c r="C21" s="109">
        <v>9109</v>
      </c>
      <c r="D21" s="117">
        <v>965</v>
      </c>
      <c r="E21" s="117">
        <v>240</v>
      </c>
      <c r="F21" s="117">
        <v>878</v>
      </c>
      <c r="G21" s="117">
        <v>340</v>
      </c>
      <c r="H21" s="117">
        <v>80</v>
      </c>
      <c r="I21" s="117">
        <v>909</v>
      </c>
      <c r="J21" s="117">
        <v>1000</v>
      </c>
      <c r="K21" s="117">
        <v>500</v>
      </c>
      <c r="L21" s="117">
        <v>440</v>
      </c>
      <c r="M21" s="117">
        <v>979</v>
      </c>
      <c r="N21" s="117">
        <v>605</v>
      </c>
      <c r="O21" s="117">
        <v>520</v>
      </c>
      <c r="P21" s="117">
        <v>893</v>
      </c>
      <c r="Q21" s="117">
        <v>240</v>
      </c>
      <c r="R21" s="117">
        <v>520</v>
      </c>
      <c r="S21">
        <f t="shared" si="0"/>
        <v>607.26666666666665</v>
      </c>
    </row>
    <row r="22" spans="1:19" ht="14" thickBot="1">
      <c r="A22" s="114"/>
      <c r="B22" s="91" t="s">
        <v>242</v>
      </c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>
        <f t="shared" si="0"/>
        <v>0</v>
      </c>
    </row>
    <row r="23" spans="1:19">
      <c r="A23" s="109" t="s">
        <v>311</v>
      </c>
      <c r="B23" s="90" t="s">
        <v>312</v>
      </c>
      <c r="C23" s="109">
        <v>8653</v>
      </c>
      <c r="D23" s="117">
        <v>608</v>
      </c>
      <c r="E23" s="117">
        <v>836</v>
      </c>
      <c r="F23" s="117">
        <v>990</v>
      </c>
      <c r="G23" s="117">
        <v>918</v>
      </c>
      <c r="H23" s="117">
        <v>240</v>
      </c>
      <c r="I23" s="117">
        <v>480</v>
      </c>
      <c r="J23" s="117">
        <v>767</v>
      </c>
      <c r="K23" s="117">
        <v>500</v>
      </c>
      <c r="L23" s="117">
        <v>814</v>
      </c>
      <c r="M23" s="117">
        <v>900</v>
      </c>
      <c r="N23" s="117">
        <v>400</v>
      </c>
      <c r="O23" s="117">
        <v>240</v>
      </c>
      <c r="P23" s="117">
        <v>40</v>
      </c>
      <c r="Q23" s="117">
        <v>880</v>
      </c>
      <c r="R23" s="117">
        <v>40</v>
      </c>
      <c r="S23">
        <f t="shared" si="0"/>
        <v>576.86666666666667</v>
      </c>
    </row>
    <row r="24" spans="1:19" ht="14" thickBot="1">
      <c r="A24" s="114"/>
      <c r="B24" s="91" t="s">
        <v>188</v>
      </c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>
        <f t="shared" si="0"/>
        <v>0</v>
      </c>
    </row>
    <row r="25" spans="1:19">
      <c r="A25" s="109" t="s">
        <v>313</v>
      </c>
      <c r="B25" s="90" t="s">
        <v>314</v>
      </c>
      <c r="C25" s="109">
        <v>8571</v>
      </c>
      <c r="D25" s="117">
        <v>240</v>
      </c>
      <c r="E25" s="117">
        <v>810</v>
      </c>
      <c r="F25" s="117">
        <v>440</v>
      </c>
      <c r="G25" s="117">
        <v>656</v>
      </c>
      <c r="H25" s="117">
        <v>360</v>
      </c>
      <c r="I25" s="117">
        <v>320</v>
      </c>
      <c r="J25" s="117">
        <v>871</v>
      </c>
      <c r="K25" s="117">
        <v>500</v>
      </c>
      <c r="L25" s="117">
        <v>905</v>
      </c>
      <c r="M25" s="117">
        <v>400</v>
      </c>
      <c r="N25" s="117">
        <v>544</v>
      </c>
      <c r="O25" s="117">
        <v>949</v>
      </c>
      <c r="P25" s="117">
        <v>520</v>
      </c>
      <c r="Q25" s="117">
        <v>856</v>
      </c>
      <c r="R25" s="117">
        <v>200</v>
      </c>
      <c r="S25">
        <f t="shared" si="0"/>
        <v>571.4</v>
      </c>
    </row>
    <row r="26" spans="1:19" ht="14" thickBot="1">
      <c r="A26" s="114"/>
      <c r="B26" s="91" t="s">
        <v>188</v>
      </c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>
        <f t="shared" si="0"/>
        <v>0</v>
      </c>
    </row>
    <row r="27" spans="1:19">
      <c r="A27" s="109" t="s">
        <v>315</v>
      </c>
      <c r="B27" s="90" t="s">
        <v>316</v>
      </c>
      <c r="C27" s="109">
        <v>8303</v>
      </c>
      <c r="D27" s="117">
        <v>160</v>
      </c>
      <c r="E27" s="117">
        <v>480</v>
      </c>
      <c r="F27" s="117">
        <v>806</v>
      </c>
      <c r="G27" s="117">
        <v>520</v>
      </c>
      <c r="H27" s="117">
        <v>400</v>
      </c>
      <c r="I27" s="117">
        <v>728</v>
      </c>
      <c r="J27" s="117">
        <v>928</v>
      </c>
      <c r="K27" s="117">
        <v>500</v>
      </c>
      <c r="L27" s="117">
        <v>280</v>
      </c>
      <c r="M27" s="117">
        <v>670</v>
      </c>
      <c r="N27" s="117">
        <v>684</v>
      </c>
      <c r="O27" s="117">
        <v>400</v>
      </c>
      <c r="P27" s="117">
        <v>987</v>
      </c>
      <c r="Q27" s="117">
        <v>400</v>
      </c>
      <c r="R27" s="117">
        <v>360</v>
      </c>
      <c r="S27">
        <f t="shared" si="0"/>
        <v>553.5333333333333</v>
      </c>
    </row>
    <row r="28" spans="1:19" ht="14" thickBot="1">
      <c r="A28" s="114"/>
      <c r="B28" s="91" t="s">
        <v>188</v>
      </c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>
        <f t="shared" si="0"/>
        <v>0</v>
      </c>
    </row>
    <row r="29" spans="1:19">
      <c r="A29" s="109" t="s">
        <v>317</v>
      </c>
      <c r="B29" s="90" t="s">
        <v>318</v>
      </c>
      <c r="C29" s="109">
        <v>8164</v>
      </c>
      <c r="D29" s="117">
        <v>280</v>
      </c>
      <c r="E29" s="117">
        <v>320</v>
      </c>
      <c r="F29" s="117">
        <v>741</v>
      </c>
      <c r="G29" s="117">
        <v>280</v>
      </c>
      <c r="H29" s="117">
        <v>753</v>
      </c>
      <c r="I29" s="117">
        <v>280</v>
      </c>
      <c r="J29" s="117">
        <v>240</v>
      </c>
      <c r="K29" s="117">
        <v>500</v>
      </c>
      <c r="L29" s="117">
        <v>884</v>
      </c>
      <c r="M29" s="117">
        <v>858</v>
      </c>
      <c r="N29" s="117">
        <v>440</v>
      </c>
      <c r="O29" s="117">
        <v>829</v>
      </c>
      <c r="P29" s="117">
        <v>240</v>
      </c>
      <c r="Q29" s="117">
        <v>896</v>
      </c>
      <c r="R29" s="117">
        <v>623</v>
      </c>
      <c r="S29">
        <f t="shared" si="0"/>
        <v>544.26666666666665</v>
      </c>
    </row>
    <row r="30" spans="1:19" ht="14" thickBot="1">
      <c r="A30" s="114"/>
      <c r="B30" s="91" t="s">
        <v>188</v>
      </c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>
        <f t="shared" si="0"/>
        <v>0</v>
      </c>
    </row>
    <row r="31" spans="1:19">
      <c r="A31" s="109" t="s">
        <v>319</v>
      </c>
      <c r="B31" s="90" t="s">
        <v>320</v>
      </c>
      <c r="C31" s="109">
        <v>7598</v>
      </c>
      <c r="D31" s="117">
        <v>924</v>
      </c>
      <c r="E31" s="117">
        <v>360</v>
      </c>
      <c r="F31" s="117">
        <v>480</v>
      </c>
      <c r="G31" s="117">
        <v>918</v>
      </c>
      <c r="H31" s="117">
        <v>561</v>
      </c>
      <c r="I31" s="117">
        <v>40</v>
      </c>
      <c r="J31" s="117">
        <v>908</v>
      </c>
      <c r="K31" s="117">
        <v>500</v>
      </c>
      <c r="L31" s="117">
        <v>554</v>
      </c>
      <c r="M31" s="117">
        <v>320</v>
      </c>
      <c r="N31" s="117">
        <v>40</v>
      </c>
      <c r="O31" s="117">
        <v>180</v>
      </c>
      <c r="P31" s="117">
        <v>781</v>
      </c>
      <c r="Q31" s="117">
        <v>360</v>
      </c>
      <c r="R31" s="117">
        <v>672</v>
      </c>
      <c r="S31">
        <f t="shared" si="0"/>
        <v>506.53333333333336</v>
      </c>
    </row>
    <row r="32" spans="1:19" ht="14" thickBot="1">
      <c r="A32" s="114"/>
      <c r="B32" s="91" t="s">
        <v>269</v>
      </c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>
        <f t="shared" si="0"/>
        <v>0</v>
      </c>
    </row>
    <row r="33" spans="1:19">
      <c r="A33" s="109" t="s">
        <v>321</v>
      </c>
      <c r="B33" s="90" t="s">
        <v>322</v>
      </c>
      <c r="C33" s="109">
        <v>7577</v>
      </c>
      <c r="D33" s="117">
        <v>569</v>
      </c>
      <c r="E33" s="117">
        <v>723</v>
      </c>
      <c r="F33" s="117">
        <v>320</v>
      </c>
      <c r="G33" s="117">
        <v>240</v>
      </c>
      <c r="H33" s="117">
        <v>961</v>
      </c>
      <c r="I33" s="117">
        <v>80</v>
      </c>
      <c r="J33" s="117">
        <v>280</v>
      </c>
      <c r="K33" s="117">
        <v>500</v>
      </c>
      <c r="L33" s="117">
        <v>80</v>
      </c>
      <c r="M33" s="117">
        <v>766</v>
      </c>
      <c r="N33" s="117">
        <v>951</v>
      </c>
      <c r="O33" s="117">
        <v>554</v>
      </c>
      <c r="P33" s="117">
        <v>80</v>
      </c>
      <c r="Q33" s="117">
        <v>993</v>
      </c>
      <c r="R33" s="117">
        <v>480</v>
      </c>
      <c r="S33">
        <f t="shared" si="0"/>
        <v>505.13333333333333</v>
      </c>
    </row>
    <row r="34" spans="1:19" ht="14" thickBot="1">
      <c r="A34" s="114"/>
      <c r="B34" s="91" t="s">
        <v>169</v>
      </c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>
        <f t="shared" si="0"/>
        <v>0</v>
      </c>
    </row>
    <row r="35" spans="1:19">
      <c r="A35" s="109" t="s">
        <v>323</v>
      </c>
      <c r="B35" s="90" t="s">
        <v>324</v>
      </c>
      <c r="C35" s="109">
        <v>7459</v>
      </c>
      <c r="D35" s="117">
        <v>941</v>
      </c>
      <c r="E35" s="117">
        <v>532</v>
      </c>
      <c r="F35" s="117">
        <v>280</v>
      </c>
      <c r="G35" s="117">
        <v>160</v>
      </c>
      <c r="H35" s="117">
        <v>280</v>
      </c>
      <c r="I35" s="117">
        <v>240</v>
      </c>
      <c r="J35" s="117">
        <v>440</v>
      </c>
      <c r="K35" s="117">
        <v>500</v>
      </c>
      <c r="L35" s="117">
        <v>240</v>
      </c>
      <c r="M35" s="117">
        <v>120</v>
      </c>
      <c r="N35" s="117">
        <v>859</v>
      </c>
      <c r="O35" s="117">
        <v>640</v>
      </c>
      <c r="P35" s="117">
        <v>998</v>
      </c>
      <c r="Q35" s="117">
        <v>989</v>
      </c>
      <c r="R35" s="117">
        <v>240</v>
      </c>
      <c r="S35">
        <f t="shared" si="0"/>
        <v>497.26666666666665</v>
      </c>
    </row>
    <row r="36" spans="1:19" ht="14" thickBot="1">
      <c r="A36" s="114"/>
      <c r="B36" s="91" t="s">
        <v>188</v>
      </c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>
        <f t="shared" si="0"/>
        <v>0</v>
      </c>
    </row>
    <row r="37" spans="1:19">
      <c r="A37" s="109" t="s">
        <v>325</v>
      </c>
      <c r="B37" s="90" t="s">
        <v>326</v>
      </c>
      <c r="C37" s="109">
        <v>7249</v>
      </c>
      <c r="D37" s="117">
        <v>983</v>
      </c>
      <c r="E37" s="117">
        <v>852</v>
      </c>
      <c r="F37" s="117">
        <v>360</v>
      </c>
      <c r="G37" s="117">
        <v>340</v>
      </c>
      <c r="H37" s="117">
        <v>440</v>
      </c>
      <c r="I37" s="117">
        <v>849</v>
      </c>
      <c r="J37" s="117">
        <v>360</v>
      </c>
      <c r="K37" s="117">
        <v>500</v>
      </c>
      <c r="L37" s="117">
        <v>360</v>
      </c>
      <c r="M37" s="117">
        <v>862</v>
      </c>
      <c r="N37" s="117">
        <v>683</v>
      </c>
      <c r="O37" s="117">
        <v>180</v>
      </c>
      <c r="P37" s="117">
        <v>200</v>
      </c>
      <c r="Q37" s="117">
        <v>160</v>
      </c>
      <c r="R37" s="117">
        <v>120</v>
      </c>
      <c r="S37">
        <f t="shared" si="0"/>
        <v>483.26666666666665</v>
      </c>
    </row>
    <row r="38" spans="1:19" ht="14" thickBot="1">
      <c r="A38" s="114"/>
      <c r="B38" s="91" t="s">
        <v>188</v>
      </c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>
        <f t="shared" si="0"/>
        <v>0</v>
      </c>
    </row>
    <row r="39" spans="1:19">
      <c r="A39" s="109" t="s">
        <v>327</v>
      </c>
      <c r="B39" s="90" t="s">
        <v>328</v>
      </c>
      <c r="C39" s="109">
        <v>6762</v>
      </c>
      <c r="D39" s="117">
        <v>320</v>
      </c>
      <c r="E39" s="117">
        <v>400</v>
      </c>
      <c r="F39" s="117">
        <v>520</v>
      </c>
      <c r="G39" s="117">
        <v>80</v>
      </c>
      <c r="H39" s="117">
        <v>832</v>
      </c>
      <c r="I39" s="117">
        <v>965</v>
      </c>
      <c r="J39" s="117">
        <v>400</v>
      </c>
      <c r="K39" s="117">
        <v>500</v>
      </c>
      <c r="L39" s="117">
        <v>320</v>
      </c>
      <c r="M39" s="117">
        <v>40</v>
      </c>
      <c r="N39" s="117">
        <v>980</v>
      </c>
      <c r="O39" s="117">
        <v>571</v>
      </c>
      <c r="P39" s="117">
        <v>120</v>
      </c>
      <c r="Q39" s="117">
        <v>634</v>
      </c>
      <c r="R39" s="117">
        <v>80</v>
      </c>
      <c r="S39">
        <f t="shared" si="0"/>
        <v>450.8</v>
      </c>
    </row>
    <row r="40" spans="1:19" ht="14" thickBot="1">
      <c r="A40" s="114"/>
      <c r="B40" s="91" t="s">
        <v>188</v>
      </c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>
        <f t="shared" si="0"/>
        <v>0</v>
      </c>
    </row>
    <row r="41" spans="1:19">
      <c r="A41" s="109" t="s">
        <v>329</v>
      </c>
      <c r="B41" s="90" t="s">
        <v>330</v>
      </c>
      <c r="C41" s="109">
        <v>6757</v>
      </c>
      <c r="D41" s="117">
        <v>200</v>
      </c>
      <c r="E41" s="117">
        <v>280</v>
      </c>
      <c r="F41" s="117">
        <v>240</v>
      </c>
      <c r="G41" s="117">
        <v>825</v>
      </c>
      <c r="H41" s="117">
        <v>631</v>
      </c>
      <c r="I41" s="117">
        <v>200</v>
      </c>
      <c r="J41" s="117">
        <v>320</v>
      </c>
      <c r="K41" s="117">
        <v>500</v>
      </c>
      <c r="L41" s="117">
        <v>480</v>
      </c>
      <c r="M41" s="117">
        <v>520</v>
      </c>
      <c r="N41" s="117">
        <v>280</v>
      </c>
      <c r="O41" s="117">
        <v>40</v>
      </c>
      <c r="P41" s="117">
        <v>440</v>
      </c>
      <c r="Q41" s="117">
        <v>812</v>
      </c>
      <c r="R41" s="117">
        <v>989</v>
      </c>
      <c r="S41">
        <f t="shared" si="0"/>
        <v>450.46666666666664</v>
      </c>
    </row>
    <row r="42" spans="1:19" ht="14" thickBot="1">
      <c r="A42" s="114"/>
      <c r="B42" s="91" t="s">
        <v>152</v>
      </c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>
        <f t="shared" si="0"/>
        <v>0</v>
      </c>
    </row>
    <row r="43" spans="1:19">
      <c r="A43" s="109" t="s">
        <v>331</v>
      </c>
      <c r="B43" s="90" t="s">
        <v>332</v>
      </c>
      <c r="C43" s="109">
        <v>6747</v>
      </c>
      <c r="D43" s="117">
        <v>80</v>
      </c>
      <c r="E43" s="117">
        <v>200</v>
      </c>
      <c r="F43" s="117">
        <v>160</v>
      </c>
      <c r="G43" s="117">
        <v>773</v>
      </c>
      <c r="H43" s="117">
        <v>320</v>
      </c>
      <c r="I43" s="117">
        <v>1000</v>
      </c>
      <c r="J43" s="117">
        <v>160</v>
      </c>
      <c r="K43" s="117">
        <v>500</v>
      </c>
      <c r="L43" s="117">
        <v>120</v>
      </c>
      <c r="M43" s="117">
        <v>812</v>
      </c>
      <c r="N43" s="117">
        <v>320</v>
      </c>
      <c r="O43" s="117">
        <v>360</v>
      </c>
      <c r="P43" s="117">
        <v>979</v>
      </c>
      <c r="Q43" s="117">
        <v>200</v>
      </c>
      <c r="R43" s="117">
        <v>763</v>
      </c>
      <c r="S43">
        <f t="shared" si="0"/>
        <v>449.8</v>
      </c>
    </row>
    <row r="44" spans="1:19" ht="14" thickBot="1">
      <c r="A44" s="114"/>
      <c r="B44" s="91" t="s">
        <v>228</v>
      </c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>
        <f t="shared" si="0"/>
        <v>0</v>
      </c>
    </row>
    <row r="45" spans="1:19">
      <c r="A45" s="109" t="s">
        <v>333</v>
      </c>
      <c r="B45" s="90" t="s">
        <v>334</v>
      </c>
      <c r="C45" s="109">
        <v>6035</v>
      </c>
      <c r="D45" s="117">
        <v>1000</v>
      </c>
      <c r="E45" s="117">
        <v>160</v>
      </c>
      <c r="F45" s="117">
        <v>200</v>
      </c>
      <c r="G45" s="117">
        <v>200</v>
      </c>
      <c r="H45" s="117">
        <v>80</v>
      </c>
      <c r="I45" s="117">
        <v>400</v>
      </c>
      <c r="J45" s="117">
        <v>40</v>
      </c>
      <c r="K45" s="117">
        <v>500</v>
      </c>
      <c r="L45" s="117">
        <v>400</v>
      </c>
      <c r="M45" s="117">
        <v>160</v>
      </c>
      <c r="N45" s="117">
        <v>842</v>
      </c>
      <c r="O45" s="117">
        <v>320</v>
      </c>
      <c r="P45" s="117">
        <v>800</v>
      </c>
      <c r="Q45" s="117">
        <v>40</v>
      </c>
      <c r="R45" s="117">
        <v>893</v>
      </c>
      <c r="S45">
        <f t="shared" si="0"/>
        <v>402.33333333333331</v>
      </c>
    </row>
    <row r="46" spans="1:19" ht="14" thickBot="1">
      <c r="A46" s="114"/>
      <c r="B46" s="91" t="s">
        <v>188</v>
      </c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>
        <f t="shared" si="0"/>
        <v>0</v>
      </c>
    </row>
    <row r="47" spans="1:19">
      <c r="A47" s="109" t="s">
        <v>335</v>
      </c>
      <c r="B47" s="90" t="s">
        <v>336</v>
      </c>
      <c r="C47" s="109">
        <v>4786</v>
      </c>
      <c r="D47" s="117">
        <v>846</v>
      </c>
      <c r="E47" s="117">
        <v>40</v>
      </c>
      <c r="F47" s="117">
        <v>120</v>
      </c>
      <c r="G47" s="117">
        <v>480</v>
      </c>
      <c r="H47" s="117">
        <v>80</v>
      </c>
      <c r="I47" s="117">
        <v>520</v>
      </c>
      <c r="J47" s="117">
        <v>520</v>
      </c>
      <c r="K47" s="117">
        <v>500</v>
      </c>
      <c r="L47" s="117">
        <v>200</v>
      </c>
      <c r="M47" s="117">
        <v>80</v>
      </c>
      <c r="N47" s="117">
        <v>80</v>
      </c>
      <c r="O47" s="117">
        <v>640</v>
      </c>
      <c r="P47" s="117">
        <v>160</v>
      </c>
      <c r="Q47" s="117">
        <v>120</v>
      </c>
      <c r="R47" s="117">
        <v>400</v>
      </c>
      <c r="S47">
        <f t="shared" si="0"/>
        <v>319.06666666666666</v>
      </c>
    </row>
    <row r="48" spans="1:19" ht="14" thickBot="1">
      <c r="A48" s="114"/>
      <c r="B48" s="91" t="s">
        <v>188</v>
      </c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>
        <f t="shared" si="0"/>
        <v>0</v>
      </c>
    </row>
    <row r="49" spans="1:19">
      <c r="A49" s="109" t="s">
        <v>337</v>
      </c>
      <c r="B49" s="90" t="s">
        <v>338</v>
      </c>
      <c r="C49" s="109">
        <v>4506</v>
      </c>
      <c r="D49" s="117">
        <v>120</v>
      </c>
      <c r="E49" s="117">
        <v>120</v>
      </c>
      <c r="F49" s="117">
        <v>80</v>
      </c>
      <c r="G49" s="117">
        <v>120</v>
      </c>
      <c r="H49" s="117">
        <v>200</v>
      </c>
      <c r="I49" s="117">
        <v>440</v>
      </c>
      <c r="J49" s="117">
        <v>200</v>
      </c>
      <c r="K49" s="117">
        <v>500</v>
      </c>
      <c r="L49" s="117">
        <v>1000</v>
      </c>
      <c r="M49" s="117">
        <v>280</v>
      </c>
      <c r="N49" s="117">
        <v>120</v>
      </c>
      <c r="O49" s="117">
        <v>726</v>
      </c>
      <c r="P49" s="117">
        <v>360</v>
      </c>
      <c r="Q49" s="117">
        <v>80</v>
      </c>
      <c r="R49" s="117">
        <v>160</v>
      </c>
      <c r="S49">
        <f t="shared" si="0"/>
        <v>300.39999999999998</v>
      </c>
    </row>
    <row r="50" spans="1:19" ht="14" thickBot="1">
      <c r="A50" s="114"/>
      <c r="B50" s="91" t="s">
        <v>156</v>
      </c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>
        <f t="shared" si="0"/>
        <v>0</v>
      </c>
    </row>
    <row r="51" spans="1:19">
      <c r="A51" s="109" t="s">
        <v>339</v>
      </c>
      <c r="B51" s="90" t="s">
        <v>340</v>
      </c>
      <c r="C51" s="109">
        <v>3017</v>
      </c>
      <c r="D51" s="117">
        <v>40</v>
      </c>
      <c r="E51" s="117">
        <v>80</v>
      </c>
      <c r="F51" s="117">
        <v>40</v>
      </c>
      <c r="G51" s="117">
        <v>40</v>
      </c>
      <c r="H51" s="117">
        <v>160</v>
      </c>
      <c r="I51" s="117">
        <v>120</v>
      </c>
      <c r="J51" s="117">
        <v>120</v>
      </c>
      <c r="K51" s="117">
        <v>500</v>
      </c>
      <c r="L51" s="117">
        <v>15</v>
      </c>
      <c r="M51" s="117">
        <v>240</v>
      </c>
      <c r="N51" s="117">
        <v>160</v>
      </c>
      <c r="O51" s="117">
        <v>120</v>
      </c>
      <c r="P51" s="117">
        <v>280</v>
      </c>
      <c r="Q51" s="117">
        <v>320</v>
      </c>
      <c r="R51" s="117">
        <v>782</v>
      </c>
      <c r="S51">
        <f t="shared" si="0"/>
        <v>201.13333333333333</v>
      </c>
    </row>
    <row r="52" spans="1:19" ht="14" thickBot="1">
      <c r="A52" s="114"/>
      <c r="B52" s="91" t="s">
        <v>341</v>
      </c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>
        <f t="shared" si="0"/>
        <v>0</v>
      </c>
    </row>
    <row r="53" spans="1:19" ht="15" thickBot="1">
      <c r="A53" s="118" t="s">
        <v>342</v>
      </c>
      <c r="B53" s="119"/>
      <c r="C53" s="120"/>
      <c r="D53" s="92">
        <v>6972</v>
      </c>
      <c r="E53" s="92">
        <v>2050</v>
      </c>
      <c r="F53" s="92">
        <v>6675</v>
      </c>
      <c r="G53" s="92">
        <v>9948</v>
      </c>
      <c r="H53" s="92">
        <v>3129</v>
      </c>
      <c r="I53" s="92">
        <v>3547</v>
      </c>
      <c r="J53" s="92">
        <v>3424</v>
      </c>
      <c r="K53" s="92">
        <v>2500</v>
      </c>
      <c r="L53" s="92">
        <v>7677</v>
      </c>
      <c r="M53" s="92">
        <v>8537</v>
      </c>
      <c r="N53" s="92">
        <v>2085</v>
      </c>
      <c r="O53" s="92">
        <v>8656</v>
      </c>
      <c r="P53" s="92">
        <v>5461</v>
      </c>
      <c r="Q53" s="92">
        <v>445</v>
      </c>
      <c r="R53" s="92">
        <v>9539</v>
      </c>
    </row>
  </sheetData>
  <mergeCells count="429">
    <mergeCell ref="A53:C53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N49:N50"/>
    <mergeCell ref="O49:O50"/>
    <mergeCell ref="P49:P50"/>
    <mergeCell ref="Q49:Q50"/>
    <mergeCell ref="R49:R50"/>
    <mergeCell ref="A51:A52"/>
    <mergeCell ref="C51:C52"/>
    <mergeCell ref="D51:D52"/>
    <mergeCell ref="E51:E52"/>
    <mergeCell ref="F51:F52"/>
    <mergeCell ref="H49:H50"/>
    <mergeCell ref="I49:I50"/>
    <mergeCell ref="J49:J50"/>
    <mergeCell ref="K49:K50"/>
    <mergeCell ref="L49:L50"/>
    <mergeCell ref="M49:M50"/>
    <mergeCell ref="A49:A50"/>
    <mergeCell ref="C49:C50"/>
    <mergeCell ref="D49:D50"/>
    <mergeCell ref="E49:E50"/>
    <mergeCell ref="F49:F50"/>
    <mergeCell ref="G49:G50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N45:N46"/>
    <mergeCell ref="O45:O46"/>
    <mergeCell ref="P45:P46"/>
    <mergeCell ref="Q45:Q46"/>
    <mergeCell ref="R45:R46"/>
    <mergeCell ref="A47:A48"/>
    <mergeCell ref="C47:C48"/>
    <mergeCell ref="D47:D48"/>
    <mergeCell ref="E47:E48"/>
    <mergeCell ref="F47:F48"/>
    <mergeCell ref="H45:H46"/>
    <mergeCell ref="I45:I46"/>
    <mergeCell ref="J45:J46"/>
    <mergeCell ref="K45:K46"/>
    <mergeCell ref="L45:L46"/>
    <mergeCell ref="M45:M46"/>
    <mergeCell ref="A45:A46"/>
    <mergeCell ref="C45:C46"/>
    <mergeCell ref="D45:D46"/>
    <mergeCell ref="E45:E46"/>
    <mergeCell ref="F45:F46"/>
    <mergeCell ref="G45:G46"/>
    <mergeCell ref="M47:M48"/>
    <mergeCell ref="N47:N48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N41:N42"/>
    <mergeCell ref="O41:O42"/>
    <mergeCell ref="P41:P42"/>
    <mergeCell ref="Q41:Q42"/>
    <mergeCell ref="R41:R42"/>
    <mergeCell ref="A43:A44"/>
    <mergeCell ref="C43:C44"/>
    <mergeCell ref="D43:D44"/>
    <mergeCell ref="E43:E44"/>
    <mergeCell ref="F43:F44"/>
    <mergeCell ref="H41:H42"/>
    <mergeCell ref="I41:I42"/>
    <mergeCell ref="J41:J42"/>
    <mergeCell ref="K41:K42"/>
    <mergeCell ref="L41:L42"/>
    <mergeCell ref="M41:M42"/>
    <mergeCell ref="A41:A42"/>
    <mergeCell ref="C41:C42"/>
    <mergeCell ref="D41:D42"/>
    <mergeCell ref="E41:E42"/>
    <mergeCell ref="F41:F42"/>
    <mergeCell ref="G41:G42"/>
    <mergeCell ref="M43:M44"/>
    <mergeCell ref="N43:N44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N37:N38"/>
    <mergeCell ref="O37:O38"/>
    <mergeCell ref="P37:P38"/>
    <mergeCell ref="Q37:Q38"/>
    <mergeCell ref="R37:R38"/>
    <mergeCell ref="A39:A40"/>
    <mergeCell ref="C39:C40"/>
    <mergeCell ref="D39:D40"/>
    <mergeCell ref="E39:E40"/>
    <mergeCell ref="F39:F40"/>
    <mergeCell ref="H37:H38"/>
    <mergeCell ref="I37:I38"/>
    <mergeCell ref="J37:J38"/>
    <mergeCell ref="K37:K38"/>
    <mergeCell ref="L37:L38"/>
    <mergeCell ref="M37:M38"/>
    <mergeCell ref="A37:A38"/>
    <mergeCell ref="C37:C38"/>
    <mergeCell ref="D37:D38"/>
    <mergeCell ref="E37:E38"/>
    <mergeCell ref="F37:F38"/>
    <mergeCell ref="G37:G38"/>
    <mergeCell ref="M39:M40"/>
    <mergeCell ref="N39:N40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N33:N34"/>
    <mergeCell ref="O33:O34"/>
    <mergeCell ref="P33:P34"/>
    <mergeCell ref="Q33:Q34"/>
    <mergeCell ref="R33:R34"/>
    <mergeCell ref="A35:A36"/>
    <mergeCell ref="C35:C36"/>
    <mergeCell ref="D35:D36"/>
    <mergeCell ref="E35:E36"/>
    <mergeCell ref="F35:F36"/>
    <mergeCell ref="H33:H34"/>
    <mergeCell ref="I33:I34"/>
    <mergeCell ref="J33:J34"/>
    <mergeCell ref="K33:K34"/>
    <mergeCell ref="L33:L34"/>
    <mergeCell ref="M33:M34"/>
    <mergeCell ref="A33:A34"/>
    <mergeCell ref="C33:C34"/>
    <mergeCell ref="D33:D34"/>
    <mergeCell ref="E33:E34"/>
    <mergeCell ref="F33:F34"/>
    <mergeCell ref="G33:G34"/>
    <mergeCell ref="M35:M36"/>
    <mergeCell ref="N35:N36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N29:N30"/>
    <mergeCell ref="O29:O30"/>
    <mergeCell ref="P29:P30"/>
    <mergeCell ref="Q29:Q30"/>
    <mergeCell ref="R29:R30"/>
    <mergeCell ref="A31:A32"/>
    <mergeCell ref="C31:C32"/>
    <mergeCell ref="D31:D32"/>
    <mergeCell ref="E31:E32"/>
    <mergeCell ref="F31:F32"/>
    <mergeCell ref="H29:H30"/>
    <mergeCell ref="I29:I30"/>
    <mergeCell ref="J29:J30"/>
    <mergeCell ref="K29:K30"/>
    <mergeCell ref="L29:L30"/>
    <mergeCell ref="M29:M30"/>
    <mergeCell ref="A29:A30"/>
    <mergeCell ref="C29:C30"/>
    <mergeCell ref="D29:D30"/>
    <mergeCell ref="E29:E30"/>
    <mergeCell ref="F29:F30"/>
    <mergeCell ref="G29:G30"/>
    <mergeCell ref="M31:M32"/>
    <mergeCell ref="N31:N32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N25:N26"/>
    <mergeCell ref="O25:O26"/>
    <mergeCell ref="P25:P26"/>
    <mergeCell ref="Q25:Q26"/>
    <mergeCell ref="R25:R26"/>
    <mergeCell ref="A27:A28"/>
    <mergeCell ref="C27:C28"/>
    <mergeCell ref="D27:D28"/>
    <mergeCell ref="E27:E28"/>
    <mergeCell ref="F27:F28"/>
    <mergeCell ref="H25:H26"/>
    <mergeCell ref="I25:I26"/>
    <mergeCell ref="J25:J26"/>
    <mergeCell ref="K25:K26"/>
    <mergeCell ref="L25:L26"/>
    <mergeCell ref="M25:M26"/>
    <mergeCell ref="A25:A26"/>
    <mergeCell ref="C25:C26"/>
    <mergeCell ref="D25:D26"/>
    <mergeCell ref="E25:E26"/>
    <mergeCell ref="F25:F26"/>
    <mergeCell ref="G25:G26"/>
    <mergeCell ref="M27:M28"/>
    <mergeCell ref="N27:N28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N21:N22"/>
    <mergeCell ref="O21:O22"/>
    <mergeCell ref="P21:P22"/>
    <mergeCell ref="Q21:Q22"/>
    <mergeCell ref="R21:R22"/>
    <mergeCell ref="A23:A24"/>
    <mergeCell ref="C23:C24"/>
    <mergeCell ref="D23:D24"/>
    <mergeCell ref="E23:E24"/>
    <mergeCell ref="F23:F24"/>
    <mergeCell ref="H21:H22"/>
    <mergeCell ref="I21:I22"/>
    <mergeCell ref="J21:J22"/>
    <mergeCell ref="K21:K22"/>
    <mergeCell ref="L21:L22"/>
    <mergeCell ref="M21:M22"/>
    <mergeCell ref="A21:A22"/>
    <mergeCell ref="C21:C22"/>
    <mergeCell ref="D21:D22"/>
    <mergeCell ref="E21:E22"/>
    <mergeCell ref="F21:F22"/>
    <mergeCell ref="G21:G22"/>
    <mergeCell ref="M23:M24"/>
    <mergeCell ref="N23:N24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N17:N18"/>
    <mergeCell ref="O17:O18"/>
    <mergeCell ref="P17:P18"/>
    <mergeCell ref="Q17:Q18"/>
    <mergeCell ref="R17:R18"/>
    <mergeCell ref="A19:A20"/>
    <mergeCell ref="C19:C20"/>
    <mergeCell ref="D19:D20"/>
    <mergeCell ref="E19:E20"/>
    <mergeCell ref="F19:F20"/>
    <mergeCell ref="H17:H18"/>
    <mergeCell ref="I17:I18"/>
    <mergeCell ref="J17:J18"/>
    <mergeCell ref="K17:K18"/>
    <mergeCell ref="L17:L18"/>
    <mergeCell ref="M17:M18"/>
    <mergeCell ref="A17:A18"/>
    <mergeCell ref="C17:C18"/>
    <mergeCell ref="D17:D18"/>
    <mergeCell ref="E17:E18"/>
    <mergeCell ref="F17:F18"/>
    <mergeCell ref="G17:G18"/>
    <mergeCell ref="M19:M20"/>
    <mergeCell ref="N19:N20"/>
    <mergeCell ref="M15:M16"/>
    <mergeCell ref="N15:N16"/>
    <mergeCell ref="O15:O16"/>
    <mergeCell ref="P15:P16"/>
    <mergeCell ref="Q15:Q16"/>
    <mergeCell ref="R15:R16"/>
    <mergeCell ref="G15:G16"/>
    <mergeCell ref="H15:H16"/>
    <mergeCell ref="I15:I16"/>
    <mergeCell ref="J15:J16"/>
    <mergeCell ref="K15:K16"/>
    <mergeCell ref="L15:L16"/>
    <mergeCell ref="A15:A16"/>
    <mergeCell ref="C15:C16"/>
    <mergeCell ref="D15:D16"/>
    <mergeCell ref="E15:E16"/>
    <mergeCell ref="F15:F16"/>
    <mergeCell ref="H13:H14"/>
    <mergeCell ref="I13:I14"/>
    <mergeCell ref="J13:J14"/>
    <mergeCell ref="K13:K14"/>
    <mergeCell ref="A13:A14"/>
    <mergeCell ref="C13:C14"/>
    <mergeCell ref="D13:D14"/>
    <mergeCell ref="E13:E14"/>
    <mergeCell ref="F13:F14"/>
    <mergeCell ref="G13:G14"/>
    <mergeCell ref="R11:R12"/>
    <mergeCell ref="G11:G12"/>
    <mergeCell ref="H11:H12"/>
    <mergeCell ref="I11:I12"/>
    <mergeCell ref="J11:J12"/>
    <mergeCell ref="K11:K12"/>
    <mergeCell ref="L11:L12"/>
    <mergeCell ref="N13:N14"/>
    <mergeCell ref="O13:O14"/>
    <mergeCell ref="P13:P14"/>
    <mergeCell ref="Q13:Q14"/>
    <mergeCell ref="R13:R14"/>
    <mergeCell ref="L13:L14"/>
    <mergeCell ref="M13:M14"/>
    <mergeCell ref="L7:L8"/>
    <mergeCell ref="M7:M8"/>
    <mergeCell ref="N7:N8"/>
    <mergeCell ref="N9:N10"/>
    <mergeCell ref="O9:O10"/>
    <mergeCell ref="P9:P10"/>
    <mergeCell ref="Q9:Q10"/>
    <mergeCell ref="R9:R10"/>
    <mergeCell ref="A11:A12"/>
    <mergeCell ref="C11:C12"/>
    <mergeCell ref="D11:D12"/>
    <mergeCell ref="E11:E12"/>
    <mergeCell ref="F11:F12"/>
    <mergeCell ref="H9:H10"/>
    <mergeCell ref="I9:I10"/>
    <mergeCell ref="J9:J10"/>
    <mergeCell ref="K9:K10"/>
    <mergeCell ref="L9:L10"/>
    <mergeCell ref="M9:M10"/>
    <mergeCell ref="M11:M12"/>
    <mergeCell ref="N11:N12"/>
    <mergeCell ref="O11:O12"/>
    <mergeCell ref="P11:P12"/>
    <mergeCell ref="Q11:Q12"/>
    <mergeCell ref="A9:A10"/>
    <mergeCell ref="C9:C10"/>
    <mergeCell ref="D9:D10"/>
    <mergeCell ref="E9:E10"/>
    <mergeCell ref="F9:F10"/>
    <mergeCell ref="G9:G10"/>
    <mergeCell ref="I7:I8"/>
    <mergeCell ref="J7:J8"/>
    <mergeCell ref="K7:K8"/>
    <mergeCell ref="G3:G4"/>
    <mergeCell ref="H3:H4"/>
    <mergeCell ref="I3:I4"/>
    <mergeCell ref="J3:J4"/>
    <mergeCell ref="P5:P6"/>
    <mergeCell ref="Q5:Q6"/>
    <mergeCell ref="R5:R6"/>
    <mergeCell ref="A7:A8"/>
    <mergeCell ref="C7:C8"/>
    <mergeCell ref="D7:D8"/>
    <mergeCell ref="E7:E8"/>
    <mergeCell ref="F7:F8"/>
    <mergeCell ref="G7:G8"/>
    <mergeCell ref="H7:H8"/>
    <mergeCell ref="J5:J6"/>
    <mergeCell ref="K5:K6"/>
    <mergeCell ref="L5:L6"/>
    <mergeCell ref="M5:M6"/>
    <mergeCell ref="N5:N6"/>
    <mergeCell ref="O5:O6"/>
    <mergeCell ref="O7:O8"/>
    <mergeCell ref="P7:P8"/>
    <mergeCell ref="Q7:Q8"/>
    <mergeCell ref="R7:R8"/>
    <mergeCell ref="A1:A2"/>
    <mergeCell ref="B1:B2"/>
    <mergeCell ref="C1:C2"/>
    <mergeCell ref="A3:A4"/>
    <mergeCell ref="C3:C4"/>
    <mergeCell ref="D3:D4"/>
    <mergeCell ref="Q3:Q4"/>
    <mergeCell ref="R3:R4"/>
    <mergeCell ref="A5:A6"/>
    <mergeCell ref="C5:C6"/>
    <mergeCell ref="D5:D6"/>
    <mergeCell ref="E5:E6"/>
    <mergeCell ref="F5:F6"/>
    <mergeCell ref="G5:G6"/>
    <mergeCell ref="H5:H6"/>
    <mergeCell ref="I5:I6"/>
    <mergeCell ref="K3:K4"/>
    <mergeCell ref="L3:L4"/>
    <mergeCell ref="M3:M4"/>
    <mergeCell ref="N3:N4"/>
    <mergeCell ref="O3:O4"/>
    <mergeCell ref="P3:P4"/>
    <mergeCell ref="E3:E4"/>
    <mergeCell ref="F3:F4"/>
  </mergeCells>
  <hyperlinks>
    <hyperlink ref="B3" r:id="rId1" display="https://watchmefly.net/profile/pilot.php?pid=7946361B-7B24-502C-AB16-43C5D6F96F36&amp;v=tta&amp;e=czech2022" xr:uid="{A8130CBA-FA43-47A9-BACA-966C5CD5E589}"/>
    <hyperlink ref="B5" r:id="rId2" display="https://watchmefly.net/profile/pilot.php?pid=1CC6CB15-0A55-EE23-D478-FA611377E772&amp;v=tta&amp;e=czech2022" xr:uid="{6229763D-64CC-4B60-8C7E-F9A83785C304}"/>
    <hyperlink ref="B7" r:id="rId3" display="https://watchmefly.net/profile/pilot.php?pid=9C6E3F8F-0275-E25C-0300-4BEE9FB96D05&amp;v=tta&amp;e=czech2022" xr:uid="{2D9F47B8-A7A0-496C-B4E6-5882F15F9A55}"/>
    <hyperlink ref="B9" r:id="rId4" display="https://watchmefly.net/profile/pilot.php?pid=9682FB71-B608-9230-0DE0-EBC1761D20D0&amp;v=tta&amp;e=czech2022" xr:uid="{D6771C61-9289-4028-B926-5FF5C41E6134}"/>
    <hyperlink ref="B11" r:id="rId5" display="https://watchmefly.net/profile/pilot.php?pid=3631C954-8E1D-64AD-72AD-91C11EF26A13&amp;v=tta&amp;e=czech2022" xr:uid="{2CDC0330-4016-44AC-8158-18E1F10E79AA}"/>
    <hyperlink ref="B13" r:id="rId6" display="https://watchmefly.net/profile/pilot.php?pid=15104F64-2F2D-36B9-4CE1-14C2FE740918&amp;v=tta&amp;e=czech2022" xr:uid="{A3ECFD45-80E0-458E-87C1-4647FDB3293B}"/>
    <hyperlink ref="B15" r:id="rId7" display="https://watchmefly.net/profile/pilot.php?pid=5FBCC6D6-467C-9A35-C856-0CC8686BEB06&amp;v=tta&amp;e=czech2022" xr:uid="{3D9C7146-0471-422F-9ADD-59FB9C0B2EDB}"/>
    <hyperlink ref="B17" r:id="rId8" display="https://watchmefly.net/profile/pilot.php?pid=DDE88C07-CAD6-AC94-D5E2-2AB34EC0F98E&amp;v=tta&amp;e=czech2022" xr:uid="{B55FC951-DCC3-443C-8F3B-53DB5AEFA98C}"/>
    <hyperlink ref="B19" r:id="rId9" display="https://watchmefly.net/profile/pilot.php?pid=9487679A-3A18-50A4-7D54-117AF2402127&amp;v=tta&amp;e=czech2022" xr:uid="{D75DDE02-EB28-4DD8-A71D-25727E93C5ED}"/>
    <hyperlink ref="B21" r:id="rId10" display="https://watchmefly.net/profile/pilot.php?pid=3E563195-41CC-F4AD-C89E-AFEDB360DD52&amp;v=tta&amp;e=czech2022" xr:uid="{0E39A60D-3DBB-4591-BBEF-4BD65025F5C5}"/>
    <hyperlink ref="B23" r:id="rId11" display="https://watchmefly.net/profile/pilot.php?pid=86DFBF39-D841-4866-5203-40D3B02E8653&amp;v=tta&amp;e=czech2022" xr:uid="{B55ED817-138E-41D9-B54E-CE6D1FF7020B}"/>
    <hyperlink ref="B25" r:id="rId12" display="https://watchmefly.net/profile/pilot.php?pid=6C2FE543-A7EC-FB2C-3E7F-6579479B8E15&amp;v=tta&amp;e=czech2022" xr:uid="{BA6BD7D3-9697-4A5A-A4FB-D103DAF7B716}"/>
    <hyperlink ref="B27" r:id="rId13" display="https://watchmefly.net/profile/pilot.php?pid=0BB3C0A6-3DB1-F3D4-89D8-A539E7CE4E29&amp;v=tta&amp;e=czech2022" xr:uid="{11FD742E-5797-48D7-89D3-1E0FCDE7E25E}"/>
    <hyperlink ref="B29" r:id="rId14" display="https://watchmefly.net/profile/pilot.php?pid=CC9B6FC6-CC56-67C5-3EAE-4ABB97201579&amp;v=tta&amp;e=czech2022" xr:uid="{059AC177-EB50-4AC9-A74C-45B6490DCED8}"/>
    <hyperlink ref="B31" r:id="rId15" display="https://watchmefly.net/profile/pilot.php?pid=BFE68BD9-B49F-53C9-7D6A-FD21488E1C10&amp;v=tta&amp;e=czech2022" xr:uid="{0A242409-B052-4B0F-94EF-80E56A210AC6}"/>
    <hyperlink ref="B33" r:id="rId16" display="https://watchmefly.net/profile/pilot.php?pid=E85F1112-4549-175E-0C89-2B50D38EC672&amp;v=tta&amp;e=czech2022" xr:uid="{D100FB4B-5FC1-434F-AC7A-3F29C4A67F6D}"/>
    <hyperlink ref="B35" r:id="rId17" display="https://watchmefly.net/profile/pilot.php?pid=5964ED37-A663-0A88-E5D7-6C476CD9C898&amp;v=tta&amp;e=czech2022" xr:uid="{FFC658A4-9C2F-4B66-AD5A-77AA1576AE7B}"/>
    <hyperlink ref="B37" r:id="rId18" display="https://watchmefly.net/profile/pilot.php?pid=A9BBDECC-2384-EBFC-52A5-E0DAF075CD21&amp;v=tta&amp;e=czech2022" xr:uid="{C47892F1-0761-4406-9834-B82279DEBE80}"/>
    <hyperlink ref="B39" r:id="rId19" display="https://watchmefly.net/profile/pilot.php?pid=F8BA5212-CC0E-D4FF-B4AA-0834C9B8D7E4&amp;v=tta&amp;e=czech2022" xr:uid="{141951E0-3CBB-413A-8230-58F104CC9B20}"/>
    <hyperlink ref="B41" r:id="rId20" display="https://watchmefly.net/profile/pilot.php?pid=4542143D-6023-8E94-760C-151C1D2A5DFE&amp;v=tta&amp;e=czech2022" xr:uid="{C76DD709-A2A6-4A63-8B09-6DC24C821F21}"/>
    <hyperlink ref="B43" r:id="rId21" display="https://watchmefly.net/profile/pilot.php?pid=AD1D2474-C9D7-38B1-55E5-2B424FD6583D&amp;v=tta&amp;e=czech2022" xr:uid="{0B434E18-AD2F-4440-9D25-ED1E650AF353}"/>
    <hyperlink ref="B45" r:id="rId22" display="https://watchmefly.net/profile/pilot.php?pid=7CEF8128-7E0B-B3CF-F0DB-1F48FBA347A2&amp;v=tta&amp;e=czech2022" xr:uid="{E9589CD0-CE40-44C3-A4CC-9F4C970931AD}"/>
    <hyperlink ref="B47" r:id="rId23" display="https://watchmefly.net/profile/pilot.php?pid=2D0F2230-3E79-6F44-6130-F591E2B74588&amp;v=tta&amp;e=czech2022" xr:uid="{850811EB-F93B-416B-A958-1876E4829EB8}"/>
    <hyperlink ref="B49" r:id="rId24" display="https://watchmefly.net/profile/pilot.php?pid=9B69E918-D6E0-895D-D425-599140939C7E&amp;v=tta&amp;e=czech2022" xr:uid="{B2532B24-1887-4CE8-B53B-4985171ECA23}"/>
    <hyperlink ref="B51" r:id="rId25" display="https://watchmefly.net/profile/pilot.php?pid=DD390726-60D2-BB69-F2EA-4F9FEA751DFA&amp;v=tta&amp;e=czech2022" xr:uid="{B9255564-4E40-4360-8812-4994C94AF696}"/>
  </hyperlinks>
  <pageMargins left="0.7" right="0.7" top="0.78740157499999996" bottom="0.78740157499999996" header="0.3" footer="0.3"/>
  <drawing r:id="rId2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36C1-9CB8-44BE-B541-086767006EC7}">
  <dimension ref="A1:AJ209"/>
  <sheetViews>
    <sheetView topLeftCell="A117" workbookViewId="0">
      <selection activeCell="D66" sqref="D66"/>
    </sheetView>
  </sheetViews>
  <sheetFormatPr baseColWidth="10" defaultColWidth="8.83203125" defaultRowHeight="13"/>
  <cols>
    <col min="2" max="2" width="28.83203125" customWidth="1"/>
    <col min="4" max="4" width="10.5" bestFit="1" customWidth="1"/>
  </cols>
  <sheetData>
    <row r="1" spans="1:36" ht="15">
      <c r="A1" s="109" t="s">
        <v>343</v>
      </c>
      <c r="B1" s="111" t="s">
        <v>50</v>
      </c>
      <c r="C1" s="109" t="s">
        <v>32</v>
      </c>
      <c r="D1" s="89"/>
      <c r="E1" s="89" t="s">
        <v>275</v>
      </c>
      <c r="F1" s="89" t="s">
        <v>344</v>
      </c>
      <c r="G1" s="89" t="s">
        <v>345</v>
      </c>
      <c r="H1" s="89" t="s">
        <v>346</v>
      </c>
      <c r="I1" s="89" t="s">
        <v>347</v>
      </c>
      <c r="J1" s="89" t="s">
        <v>348</v>
      </c>
      <c r="K1" s="89" t="s">
        <v>349</v>
      </c>
      <c r="L1" s="89" t="s">
        <v>350</v>
      </c>
      <c r="M1" s="89" t="s">
        <v>351</v>
      </c>
      <c r="N1" s="89" t="s">
        <v>352</v>
      </c>
      <c r="O1" s="89" t="s">
        <v>353</v>
      </c>
      <c r="P1" s="89" t="s">
        <v>354</v>
      </c>
      <c r="Q1" s="89" t="s">
        <v>355</v>
      </c>
      <c r="R1" s="89" t="s">
        <v>356</v>
      </c>
      <c r="S1" s="89" t="s">
        <v>357</v>
      </c>
      <c r="T1" s="89" t="s">
        <v>358</v>
      </c>
      <c r="U1" s="89" t="s">
        <v>359</v>
      </c>
      <c r="V1" s="89" t="s">
        <v>360</v>
      </c>
      <c r="W1" s="89" t="s">
        <v>361</v>
      </c>
      <c r="X1" s="89" t="s">
        <v>362</v>
      </c>
      <c r="Y1" s="89" t="s">
        <v>363</v>
      </c>
      <c r="Z1" s="89" t="s">
        <v>364</v>
      </c>
      <c r="AA1" s="89" t="s">
        <v>365</v>
      </c>
      <c r="AB1" s="89" t="s">
        <v>366</v>
      </c>
      <c r="AC1" s="89" t="s">
        <v>367</v>
      </c>
      <c r="AD1" s="89" t="s">
        <v>368</v>
      </c>
      <c r="AE1" s="89" t="s">
        <v>369</v>
      </c>
      <c r="AF1" s="89" t="s">
        <v>370</v>
      </c>
      <c r="AG1" s="89" t="s">
        <v>371</v>
      </c>
      <c r="AH1" s="89" t="s">
        <v>372</v>
      </c>
      <c r="AI1" s="89" t="s">
        <v>373</v>
      </c>
      <c r="AJ1" s="89" t="s">
        <v>374</v>
      </c>
    </row>
    <row r="2" spans="1:36" ht="16" thickBot="1">
      <c r="A2" s="110"/>
      <c r="B2" s="112"/>
      <c r="C2" s="110"/>
      <c r="D2" s="88"/>
      <c r="E2" s="88" t="s">
        <v>276</v>
      </c>
      <c r="F2" s="88" t="s">
        <v>276</v>
      </c>
      <c r="G2" s="88" t="s">
        <v>276</v>
      </c>
      <c r="H2" s="88" t="s">
        <v>276</v>
      </c>
      <c r="I2" s="88" t="s">
        <v>276</v>
      </c>
      <c r="J2" s="88" t="s">
        <v>276</v>
      </c>
      <c r="K2" s="88" t="s">
        <v>276</v>
      </c>
      <c r="L2" s="88" t="s">
        <v>276</v>
      </c>
      <c r="M2" s="88" t="s">
        <v>276</v>
      </c>
      <c r="N2" s="88" t="s">
        <v>276</v>
      </c>
      <c r="O2" s="88" t="s">
        <v>276</v>
      </c>
      <c r="P2" s="88" t="s">
        <v>276</v>
      </c>
      <c r="Q2" s="88" t="s">
        <v>276</v>
      </c>
      <c r="R2" s="88" t="s">
        <v>276</v>
      </c>
      <c r="S2" s="88" t="s">
        <v>276</v>
      </c>
      <c r="T2" s="88" t="s">
        <v>276</v>
      </c>
      <c r="U2" s="88" t="s">
        <v>276</v>
      </c>
      <c r="V2" s="88" t="s">
        <v>276</v>
      </c>
      <c r="W2" s="88" t="s">
        <v>276</v>
      </c>
      <c r="X2" s="88" t="s">
        <v>276</v>
      </c>
      <c r="Y2" s="88" t="s">
        <v>276</v>
      </c>
      <c r="Z2" s="88" t="s">
        <v>276</v>
      </c>
      <c r="AA2" s="88" t="s">
        <v>276</v>
      </c>
      <c r="AB2" s="88" t="s">
        <v>276</v>
      </c>
      <c r="AC2" s="88" t="s">
        <v>276</v>
      </c>
      <c r="AD2" s="88" t="s">
        <v>276</v>
      </c>
      <c r="AE2" s="88" t="s">
        <v>276</v>
      </c>
      <c r="AF2" s="88" t="s">
        <v>276</v>
      </c>
      <c r="AG2" s="88" t="s">
        <v>276</v>
      </c>
      <c r="AH2" s="88" t="s">
        <v>276</v>
      </c>
      <c r="AI2" s="88" t="s">
        <v>276</v>
      </c>
      <c r="AJ2" s="88" t="s">
        <v>276</v>
      </c>
    </row>
    <row r="3" spans="1:36" ht="15" thickTop="1">
      <c r="A3" s="113" t="s">
        <v>291</v>
      </c>
      <c r="B3" s="90" t="s">
        <v>375</v>
      </c>
      <c r="C3" s="113">
        <v>24393</v>
      </c>
      <c r="D3" s="93"/>
      <c r="E3" s="115">
        <v>291</v>
      </c>
      <c r="F3" s="115">
        <v>315</v>
      </c>
      <c r="G3" s="115">
        <v>878</v>
      </c>
      <c r="H3" s="115">
        <v>917</v>
      </c>
      <c r="I3" s="115">
        <v>957</v>
      </c>
      <c r="J3" s="115">
        <v>961</v>
      </c>
      <c r="K3" s="115">
        <v>503</v>
      </c>
      <c r="L3" s="115">
        <v>991</v>
      </c>
      <c r="M3" s="115">
        <v>843</v>
      </c>
      <c r="N3" s="115">
        <v>732</v>
      </c>
      <c r="O3" s="115">
        <v>771</v>
      </c>
      <c r="P3" s="115">
        <v>892</v>
      </c>
      <c r="Q3" s="115">
        <v>803</v>
      </c>
      <c r="R3" s="115">
        <v>711</v>
      </c>
      <c r="S3" s="115">
        <v>903</v>
      </c>
      <c r="T3" s="115">
        <v>763</v>
      </c>
      <c r="U3" s="115">
        <v>155</v>
      </c>
      <c r="V3" s="115">
        <v>1000</v>
      </c>
      <c r="W3" s="115">
        <v>908</v>
      </c>
      <c r="X3" s="115">
        <v>551</v>
      </c>
      <c r="Y3" s="115">
        <v>1000</v>
      </c>
      <c r="Z3" s="115">
        <v>633</v>
      </c>
      <c r="AA3" s="115">
        <v>907</v>
      </c>
      <c r="AB3" s="115">
        <v>992</v>
      </c>
      <c r="AC3" s="115">
        <v>873</v>
      </c>
      <c r="AD3" s="115">
        <v>976</v>
      </c>
      <c r="AE3" s="115">
        <v>578</v>
      </c>
      <c r="AF3" s="115">
        <v>544</v>
      </c>
      <c r="AG3" s="115">
        <v>860</v>
      </c>
      <c r="AH3" s="115">
        <v>903</v>
      </c>
      <c r="AI3" s="115">
        <v>942</v>
      </c>
      <c r="AJ3" s="115">
        <v>340</v>
      </c>
    </row>
    <row r="4" spans="1:36" ht="15" thickBot="1">
      <c r="A4" s="114"/>
      <c r="B4" s="91" t="s">
        <v>133</v>
      </c>
      <c r="C4" s="114"/>
      <c r="D4" s="94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</row>
    <row r="5" spans="1:36" ht="14">
      <c r="A5" s="109" t="s">
        <v>293</v>
      </c>
      <c r="B5" s="90" t="s">
        <v>376</v>
      </c>
      <c r="C5" s="109">
        <v>23138</v>
      </c>
      <c r="D5" s="89"/>
      <c r="E5" s="117">
        <v>756</v>
      </c>
      <c r="F5" s="117">
        <v>933</v>
      </c>
      <c r="G5" s="117">
        <v>891</v>
      </c>
      <c r="H5" s="117">
        <v>878</v>
      </c>
      <c r="I5" s="117">
        <v>772</v>
      </c>
      <c r="J5" s="117">
        <v>868</v>
      </c>
      <c r="K5" s="117">
        <v>369</v>
      </c>
      <c r="L5" s="117">
        <v>956</v>
      </c>
      <c r="M5" s="117">
        <v>601</v>
      </c>
      <c r="N5" s="117">
        <v>989</v>
      </c>
      <c r="O5" s="117">
        <v>918</v>
      </c>
      <c r="P5" s="117">
        <v>707</v>
      </c>
      <c r="Q5" s="117">
        <v>699</v>
      </c>
      <c r="R5" s="117">
        <v>850</v>
      </c>
      <c r="S5" s="117">
        <v>849</v>
      </c>
      <c r="T5" s="117">
        <v>340</v>
      </c>
      <c r="U5" s="117">
        <v>287</v>
      </c>
      <c r="V5" s="117">
        <v>584</v>
      </c>
      <c r="W5" s="117">
        <v>794</v>
      </c>
      <c r="X5" s="117">
        <v>1000</v>
      </c>
      <c r="Y5" s="117">
        <v>898</v>
      </c>
      <c r="Z5" s="117">
        <v>957</v>
      </c>
      <c r="AA5" s="117">
        <v>306</v>
      </c>
      <c r="AB5" s="117">
        <v>350</v>
      </c>
      <c r="AC5" s="117">
        <v>814</v>
      </c>
      <c r="AD5" s="117">
        <v>551</v>
      </c>
      <c r="AE5" s="117">
        <v>899</v>
      </c>
      <c r="AF5" s="117">
        <v>847</v>
      </c>
      <c r="AG5" s="117">
        <v>505</v>
      </c>
      <c r="AH5" s="117">
        <v>857</v>
      </c>
      <c r="AI5" s="117">
        <v>490</v>
      </c>
      <c r="AJ5" s="117">
        <v>623</v>
      </c>
    </row>
    <row r="6" spans="1:36" ht="15" thickBot="1">
      <c r="A6" s="114"/>
      <c r="B6" s="91" t="s">
        <v>142</v>
      </c>
      <c r="C6" s="114"/>
      <c r="D6" s="94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</row>
    <row r="7" spans="1:36" ht="14">
      <c r="A7" s="109" t="s">
        <v>295</v>
      </c>
      <c r="B7" s="90" t="s">
        <v>377</v>
      </c>
      <c r="C7" s="109">
        <v>22560</v>
      </c>
      <c r="D7" s="89"/>
      <c r="E7" s="117">
        <v>938</v>
      </c>
      <c r="F7" s="117">
        <v>878</v>
      </c>
      <c r="G7" s="117">
        <v>272</v>
      </c>
      <c r="H7" s="117">
        <v>950</v>
      </c>
      <c r="I7" s="117">
        <v>1000</v>
      </c>
      <c r="J7" s="117">
        <v>520</v>
      </c>
      <c r="K7" s="117">
        <v>552</v>
      </c>
      <c r="L7" s="117">
        <v>902</v>
      </c>
      <c r="M7" s="117">
        <v>809</v>
      </c>
      <c r="N7" s="117">
        <v>990</v>
      </c>
      <c r="O7" s="117">
        <v>262</v>
      </c>
      <c r="P7" s="117">
        <v>995</v>
      </c>
      <c r="Q7" s="117">
        <v>763</v>
      </c>
      <c r="R7" s="117">
        <v>384</v>
      </c>
      <c r="S7" s="117">
        <v>935</v>
      </c>
      <c r="T7" s="117">
        <v>691</v>
      </c>
      <c r="U7" s="117">
        <v>832</v>
      </c>
      <c r="V7" s="117">
        <v>564</v>
      </c>
      <c r="W7" s="117">
        <v>745</v>
      </c>
      <c r="X7" s="117">
        <v>141</v>
      </c>
      <c r="Y7" s="117">
        <v>572</v>
      </c>
      <c r="Z7" s="117">
        <v>868</v>
      </c>
      <c r="AA7" s="117">
        <v>1000</v>
      </c>
      <c r="AB7" s="117">
        <v>126</v>
      </c>
      <c r="AC7" s="117">
        <v>999</v>
      </c>
      <c r="AD7" s="117">
        <v>797</v>
      </c>
      <c r="AE7" s="117">
        <v>832</v>
      </c>
      <c r="AF7" s="117">
        <v>622</v>
      </c>
      <c r="AG7" s="117">
        <v>654</v>
      </c>
      <c r="AH7" s="117">
        <v>873</v>
      </c>
      <c r="AI7" s="117">
        <v>880</v>
      </c>
      <c r="AJ7" s="117">
        <v>214</v>
      </c>
    </row>
    <row r="8" spans="1:36" ht="15" thickBot="1">
      <c r="A8" s="114"/>
      <c r="B8" s="91" t="s">
        <v>144</v>
      </c>
      <c r="C8" s="114"/>
      <c r="D8" s="94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</row>
    <row r="9" spans="1:36" ht="14">
      <c r="A9" s="109" t="s">
        <v>297</v>
      </c>
      <c r="B9" s="90" t="s">
        <v>378</v>
      </c>
      <c r="C9" s="109">
        <v>21666</v>
      </c>
      <c r="D9" s="89"/>
      <c r="E9" s="117">
        <v>945</v>
      </c>
      <c r="F9" s="117">
        <v>999</v>
      </c>
      <c r="G9" s="117">
        <v>718</v>
      </c>
      <c r="H9" s="117">
        <v>828</v>
      </c>
      <c r="I9" s="117">
        <v>664</v>
      </c>
      <c r="J9" s="117">
        <v>204</v>
      </c>
      <c r="K9" s="117">
        <v>621</v>
      </c>
      <c r="L9" s="117">
        <v>764</v>
      </c>
      <c r="M9" s="117">
        <v>442</v>
      </c>
      <c r="N9" s="117">
        <v>987</v>
      </c>
      <c r="O9" s="117">
        <v>954</v>
      </c>
      <c r="P9" s="117">
        <v>862</v>
      </c>
      <c r="Q9" s="117">
        <v>890</v>
      </c>
      <c r="R9" s="117">
        <v>654</v>
      </c>
      <c r="S9" s="117">
        <v>301</v>
      </c>
      <c r="T9" s="117">
        <v>787</v>
      </c>
      <c r="U9" s="117">
        <v>518</v>
      </c>
      <c r="V9" s="117">
        <v>184</v>
      </c>
      <c r="W9" s="117">
        <v>379</v>
      </c>
      <c r="X9" s="117">
        <v>919</v>
      </c>
      <c r="Y9" s="117">
        <v>627</v>
      </c>
      <c r="Z9" s="117">
        <v>957</v>
      </c>
      <c r="AA9" s="117">
        <v>272</v>
      </c>
      <c r="AB9" s="117">
        <v>972</v>
      </c>
      <c r="AC9" s="117">
        <v>742</v>
      </c>
      <c r="AD9" s="117">
        <v>859</v>
      </c>
      <c r="AE9" s="117">
        <v>417</v>
      </c>
      <c r="AF9" s="117">
        <v>417</v>
      </c>
      <c r="AG9" s="117">
        <v>992</v>
      </c>
      <c r="AH9" s="117">
        <v>991</v>
      </c>
      <c r="AI9" s="117">
        <v>379</v>
      </c>
      <c r="AJ9" s="117">
        <v>421</v>
      </c>
    </row>
    <row r="10" spans="1:36" ht="15" thickBot="1">
      <c r="A10" s="114"/>
      <c r="B10" s="91" t="s">
        <v>169</v>
      </c>
      <c r="C10" s="114"/>
      <c r="D10" s="94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</row>
    <row r="11" spans="1:36" ht="14">
      <c r="A11" s="109" t="s">
        <v>299</v>
      </c>
      <c r="B11" s="90" t="s">
        <v>379</v>
      </c>
      <c r="C11" s="109">
        <v>21610</v>
      </c>
      <c r="D11" s="89"/>
      <c r="E11" s="117">
        <v>604</v>
      </c>
      <c r="F11" s="117">
        <v>744</v>
      </c>
      <c r="G11" s="117">
        <v>476</v>
      </c>
      <c r="H11" s="117">
        <v>933</v>
      </c>
      <c r="I11" s="117">
        <v>908</v>
      </c>
      <c r="J11" s="117">
        <v>739</v>
      </c>
      <c r="K11" s="117">
        <v>651</v>
      </c>
      <c r="L11" s="117">
        <v>194</v>
      </c>
      <c r="M11" s="117">
        <v>882</v>
      </c>
      <c r="N11" s="117">
        <v>330</v>
      </c>
      <c r="O11" s="117">
        <v>655</v>
      </c>
      <c r="P11" s="117">
        <v>811</v>
      </c>
      <c r="Q11" s="117">
        <v>359</v>
      </c>
      <c r="R11" s="117">
        <v>773</v>
      </c>
      <c r="S11" s="117">
        <v>957</v>
      </c>
      <c r="T11" s="117">
        <v>276</v>
      </c>
      <c r="U11" s="117">
        <v>997</v>
      </c>
      <c r="V11" s="117">
        <v>495</v>
      </c>
      <c r="W11" s="117">
        <v>899</v>
      </c>
      <c r="X11" s="117">
        <v>476</v>
      </c>
      <c r="Y11" s="117">
        <v>809</v>
      </c>
      <c r="Z11" s="117">
        <v>940</v>
      </c>
      <c r="AA11" s="117">
        <v>744</v>
      </c>
      <c r="AB11" s="117">
        <v>840</v>
      </c>
      <c r="AC11" s="117">
        <v>872</v>
      </c>
      <c r="AD11" s="117">
        <v>786</v>
      </c>
      <c r="AE11" s="117">
        <v>560</v>
      </c>
      <c r="AF11" s="117">
        <v>726</v>
      </c>
      <c r="AG11" s="117">
        <v>728</v>
      </c>
      <c r="AH11" s="117">
        <v>205</v>
      </c>
      <c r="AI11" s="117">
        <v>340</v>
      </c>
      <c r="AJ11" s="117">
        <v>901</v>
      </c>
    </row>
    <row r="12" spans="1:36" ht="15" thickBot="1">
      <c r="A12" s="114"/>
      <c r="B12" s="91" t="s">
        <v>135</v>
      </c>
      <c r="C12" s="114"/>
      <c r="D12" s="94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</row>
    <row r="13" spans="1:36" ht="14">
      <c r="A13" s="109" t="s">
        <v>301</v>
      </c>
      <c r="B13" s="90" t="s">
        <v>380</v>
      </c>
      <c r="C13" s="109">
        <v>21281</v>
      </c>
      <c r="D13" s="89"/>
      <c r="E13" s="117">
        <v>915</v>
      </c>
      <c r="F13" s="117">
        <v>538</v>
      </c>
      <c r="G13" s="117">
        <v>755</v>
      </c>
      <c r="H13" s="117">
        <v>388</v>
      </c>
      <c r="I13" s="117">
        <v>953</v>
      </c>
      <c r="J13" s="117">
        <v>935</v>
      </c>
      <c r="K13" s="117">
        <v>785</v>
      </c>
      <c r="L13" s="117">
        <v>812</v>
      </c>
      <c r="M13" s="117">
        <v>719</v>
      </c>
      <c r="N13" s="117">
        <v>677</v>
      </c>
      <c r="O13" s="117">
        <v>957</v>
      </c>
      <c r="P13" s="117">
        <v>939</v>
      </c>
      <c r="Q13" s="117">
        <v>262</v>
      </c>
      <c r="R13" s="117">
        <v>555</v>
      </c>
      <c r="S13" s="117">
        <v>882</v>
      </c>
      <c r="T13" s="117">
        <v>117</v>
      </c>
      <c r="U13" s="117">
        <v>422</v>
      </c>
      <c r="V13" s="117">
        <v>733</v>
      </c>
      <c r="W13" s="117">
        <v>557</v>
      </c>
      <c r="X13" s="117">
        <v>758</v>
      </c>
      <c r="Y13" s="117">
        <v>107</v>
      </c>
      <c r="Z13" s="117">
        <v>932</v>
      </c>
      <c r="AA13" s="117">
        <v>528</v>
      </c>
      <c r="AB13" s="117">
        <v>644</v>
      </c>
      <c r="AC13" s="117">
        <v>476</v>
      </c>
      <c r="AD13" s="117">
        <v>184</v>
      </c>
      <c r="AE13" s="117">
        <v>881</v>
      </c>
      <c r="AF13" s="117">
        <v>948</v>
      </c>
      <c r="AG13" s="117">
        <v>926</v>
      </c>
      <c r="AH13" s="117">
        <v>952</v>
      </c>
      <c r="AI13" s="117">
        <v>267</v>
      </c>
      <c r="AJ13" s="117">
        <v>777</v>
      </c>
    </row>
    <row r="14" spans="1:36" ht="15" thickBot="1">
      <c r="A14" s="114"/>
      <c r="B14" s="91" t="s">
        <v>176</v>
      </c>
      <c r="C14" s="114"/>
      <c r="D14" s="94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</row>
    <row r="15" spans="1:36" ht="14">
      <c r="A15" s="109" t="s">
        <v>303</v>
      </c>
      <c r="B15" s="90" t="s">
        <v>381</v>
      </c>
      <c r="C15" s="109">
        <v>21084</v>
      </c>
      <c r="D15" s="89"/>
      <c r="E15" s="117">
        <v>975</v>
      </c>
      <c r="F15" s="117">
        <v>913</v>
      </c>
      <c r="G15" s="117">
        <v>262</v>
      </c>
      <c r="H15" s="117">
        <v>175</v>
      </c>
      <c r="I15" s="117">
        <v>588</v>
      </c>
      <c r="J15" s="117">
        <v>661</v>
      </c>
      <c r="K15" s="117">
        <v>291</v>
      </c>
      <c r="L15" s="117">
        <v>545</v>
      </c>
      <c r="M15" s="117">
        <v>902</v>
      </c>
      <c r="N15" s="117">
        <v>861</v>
      </c>
      <c r="O15" s="117">
        <v>855</v>
      </c>
      <c r="P15" s="117">
        <v>738</v>
      </c>
      <c r="Q15" s="117">
        <v>884</v>
      </c>
      <c r="R15" s="117">
        <v>505</v>
      </c>
      <c r="S15" s="117">
        <v>311</v>
      </c>
      <c r="T15" s="117">
        <v>705</v>
      </c>
      <c r="U15" s="117">
        <v>194</v>
      </c>
      <c r="V15" s="117">
        <v>547</v>
      </c>
      <c r="W15" s="117">
        <v>678</v>
      </c>
      <c r="X15" s="117">
        <v>73</v>
      </c>
      <c r="Y15" s="117">
        <v>641</v>
      </c>
      <c r="Z15" s="117">
        <v>812</v>
      </c>
      <c r="AA15" s="117">
        <v>747</v>
      </c>
      <c r="AB15" s="117">
        <v>860</v>
      </c>
      <c r="AC15" s="117">
        <v>291</v>
      </c>
      <c r="AD15" s="117">
        <v>833</v>
      </c>
      <c r="AE15" s="117">
        <v>914</v>
      </c>
      <c r="AF15" s="117">
        <v>900</v>
      </c>
      <c r="AG15" s="117">
        <v>942</v>
      </c>
      <c r="AH15" s="117">
        <v>985</v>
      </c>
      <c r="AI15" s="117">
        <v>824</v>
      </c>
      <c r="AJ15" s="117">
        <v>672</v>
      </c>
    </row>
    <row r="16" spans="1:36" ht="15" thickBot="1">
      <c r="A16" s="114"/>
      <c r="B16" s="91" t="s">
        <v>201</v>
      </c>
      <c r="C16" s="114"/>
      <c r="D16" s="94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</row>
    <row r="17" spans="1:36" ht="14">
      <c r="A17" s="109" t="s">
        <v>305</v>
      </c>
      <c r="B17" s="90" t="s">
        <v>382</v>
      </c>
      <c r="C17" s="109">
        <v>21027</v>
      </c>
      <c r="D17" s="89"/>
      <c r="E17" s="117">
        <v>764</v>
      </c>
      <c r="F17" s="117">
        <v>1000</v>
      </c>
      <c r="G17" s="117">
        <v>594</v>
      </c>
      <c r="H17" s="117">
        <v>978</v>
      </c>
      <c r="I17" s="117">
        <v>944</v>
      </c>
      <c r="J17" s="117">
        <v>847</v>
      </c>
      <c r="K17" s="117">
        <v>58</v>
      </c>
      <c r="L17" s="117">
        <v>729</v>
      </c>
      <c r="M17" s="117">
        <v>964</v>
      </c>
      <c r="N17" s="117">
        <v>796</v>
      </c>
      <c r="O17" s="117">
        <v>868</v>
      </c>
      <c r="P17" s="117">
        <v>819</v>
      </c>
      <c r="Q17" s="117">
        <v>204</v>
      </c>
      <c r="R17" s="117">
        <v>927</v>
      </c>
      <c r="S17" s="117">
        <v>437</v>
      </c>
      <c r="T17" s="117">
        <v>843</v>
      </c>
      <c r="U17" s="117">
        <v>184</v>
      </c>
      <c r="V17" s="117">
        <v>87</v>
      </c>
      <c r="W17" s="117">
        <v>651</v>
      </c>
      <c r="X17" s="117">
        <v>997</v>
      </c>
      <c r="Y17" s="117">
        <v>536</v>
      </c>
      <c r="Z17" s="117">
        <v>834</v>
      </c>
      <c r="AA17" s="117">
        <v>610</v>
      </c>
      <c r="AB17" s="117">
        <v>495</v>
      </c>
      <c r="AC17" s="117">
        <v>548</v>
      </c>
      <c r="AD17" s="117">
        <v>911</v>
      </c>
      <c r="AE17" s="117">
        <v>825</v>
      </c>
      <c r="AF17" s="117">
        <v>364</v>
      </c>
      <c r="AG17" s="117">
        <v>530</v>
      </c>
      <c r="AH17" s="117">
        <v>295</v>
      </c>
      <c r="AI17" s="117">
        <v>524</v>
      </c>
      <c r="AJ17" s="117">
        <v>864</v>
      </c>
    </row>
    <row r="18" spans="1:36" ht="15" thickBot="1">
      <c r="A18" s="114"/>
      <c r="B18" s="91" t="s">
        <v>144</v>
      </c>
      <c r="C18" s="114"/>
      <c r="D18" s="94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</row>
    <row r="19" spans="1:36" ht="14">
      <c r="A19" s="109" t="s">
        <v>307</v>
      </c>
      <c r="B19" s="90" t="s">
        <v>383</v>
      </c>
      <c r="C19" s="109">
        <v>20921</v>
      </c>
      <c r="D19" s="89"/>
      <c r="E19" s="117">
        <v>953</v>
      </c>
      <c r="F19" s="117">
        <v>912</v>
      </c>
      <c r="G19" s="117">
        <v>456</v>
      </c>
      <c r="H19" s="117">
        <v>505</v>
      </c>
      <c r="I19" s="117">
        <v>833</v>
      </c>
      <c r="J19" s="117">
        <v>934</v>
      </c>
      <c r="K19" s="117">
        <v>633</v>
      </c>
      <c r="L19" s="117">
        <v>999</v>
      </c>
      <c r="M19" s="117">
        <v>374</v>
      </c>
      <c r="N19" s="117">
        <v>920</v>
      </c>
      <c r="O19" s="117">
        <v>924</v>
      </c>
      <c r="P19" s="117">
        <v>958</v>
      </c>
      <c r="Q19" s="117">
        <v>693</v>
      </c>
      <c r="R19" s="117">
        <v>751</v>
      </c>
      <c r="S19" s="117">
        <v>806</v>
      </c>
      <c r="T19" s="117">
        <v>107</v>
      </c>
      <c r="U19" s="117">
        <v>481</v>
      </c>
      <c r="V19" s="117">
        <v>587</v>
      </c>
      <c r="W19" s="117">
        <v>800</v>
      </c>
      <c r="X19" s="117">
        <v>223</v>
      </c>
      <c r="Y19" s="117">
        <v>599</v>
      </c>
      <c r="Z19" s="117">
        <v>966</v>
      </c>
      <c r="AA19" s="117">
        <v>642</v>
      </c>
      <c r="AB19" s="117">
        <v>780</v>
      </c>
      <c r="AC19" s="117">
        <v>495</v>
      </c>
      <c r="AD19" s="117">
        <v>184</v>
      </c>
      <c r="AE19" s="117">
        <v>233</v>
      </c>
      <c r="AF19" s="117">
        <v>126</v>
      </c>
      <c r="AG19" s="117">
        <v>934</v>
      </c>
      <c r="AH19" s="117">
        <v>295</v>
      </c>
      <c r="AI19" s="117">
        <v>892</v>
      </c>
      <c r="AJ19" s="117">
        <v>926</v>
      </c>
    </row>
    <row r="20" spans="1:36" ht="15" thickBot="1">
      <c r="A20" s="114"/>
      <c r="B20" s="91" t="s">
        <v>138</v>
      </c>
      <c r="C20" s="114"/>
      <c r="D20" s="94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</row>
    <row r="21" spans="1:36" ht="14">
      <c r="A21" s="109" t="s">
        <v>309</v>
      </c>
      <c r="B21" s="90" t="s">
        <v>384</v>
      </c>
      <c r="C21" s="109">
        <v>20876</v>
      </c>
      <c r="D21" s="89"/>
      <c r="E21" s="117">
        <v>781</v>
      </c>
      <c r="F21" s="117">
        <v>789</v>
      </c>
      <c r="G21" s="117">
        <v>384</v>
      </c>
      <c r="H21" s="117">
        <v>972</v>
      </c>
      <c r="I21" s="117">
        <v>984</v>
      </c>
      <c r="J21" s="117">
        <v>1000</v>
      </c>
      <c r="K21" s="117">
        <v>384</v>
      </c>
      <c r="L21" s="117">
        <v>175</v>
      </c>
      <c r="M21" s="117">
        <v>417</v>
      </c>
      <c r="N21" s="117">
        <v>761</v>
      </c>
      <c r="O21" s="117">
        <v>654</v>
      </c>
      <c r="P21" s="117">
        <v>915</v>
      </c>
      <c r="Q21" s="117">
        <v>461</v>
      </c>
      <c r="R21" s="117">
        <v>928</v>
      </c>
      <c r="S21" s="117">
        <v>903</v>
      </c>
      <c r="T21" s="117">
        <v>821</v>
      </c>
      <c r="U21" s="117">
        <v>325</v>
      </c>
      <c r="V21" s="117">
        <v>566</v>
      </c>
      <c r="W21" s="117">
        <v>311</v>
      </c>
      <c r="X21" s="117">
        <v>269</v>
      </c>
      <c r="Y21" s="117">
        <v>378</v>
      </c>
      <c r="Z21" s="117">
        <v>701</v>
      </c>
      <c r="AA21" s="117">
        <v>554</v>
      </c>
      <c r="AB21" s="117">
        <v>568</v>
      </c>
      <c r="AC21" s="117">
        <v>870</v>
      </c>
      <c r="AD21" s="117">
        <v>437</v>
      </c>
      <c r="AE21" s="117">
        <v>572</v>
      </c>
      <c r="AF21" s="117">
        <v>931</v>
      </c>
      <c r="AG21" s="117">
        <v>555</v>
      </c>
      <c r="AH21" s="117">
        <v>996</v>
      </c>
      <c r="AI21" s="117">
        <v>768</v>
      </c>
      <c r="AJ21" s="117">
        <v>746</v>
      </c>
    </row>
    <row r="22" spans="1:36" ht="15" thickBot="1">
      <c r="A22" s="114"/>
      <c r="B22" s="91" t="s">
        <v>160</v>
      </c>
      <c r="C22" s="114"/>
      <c r="D22" s="94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</row>
    <row r="23" spans="1:36" ht="14">
      <c r="A23" s="109" t="s">
        <v>311</v>
      </c>
      <c r="B23" s="90" t="s">
        <v>385</v>
      </c>
      <c r="C23" s="109">
        <v>20868</v>
      </c>
      <c r="D23" s="89"/>
      <c r="E23" s="117">
        <v>413</v>
      </c>
      <c r="F23" s="117">
        <v>821</v>
      </c>
      <c r="G23" s="117">
        <v>721</v>
      </c>
      <c r="H23" s="117">
        <v>600</v>
      </c>
      <c r="I23" s="117">
        <v>388</v>
      </c>
      <c r="J23" s="117">
        <v>853</v>
      </c>
      <c r="K23" s="117">
        <v>662</v>
      </c>
      <c r="L23" s="117">
        <v>904</v>
      </c>
      <c r="M23" s="117">
        <v>811</v>
      </c>
      <c r="N23" s="117">
        <v>759</v>
      </c>
      <c r="O23" s="117">
        <v>781</v>
      </c>
      <c r="P23" s="117">
        <v>165</v>
      </c>
      <c r="Q23" s="117">
        <v>850</v>
      </c>
      <c r="R23" s="117">
        <v>476</v>
      </c>
      <c r="S23" s="117">
        <v>978</v>
      </c>
      <c r="T23" s="117">
        <v>973</v>
      </c>
      <c r="U23" s="117">
        <v>884</v>
      </c>
      <c r="V23" s="117">
        <v>419</v>
      </c>
      <c r="W23" s="117">
        <v>204</v>
      </c>
      <c r="X23" s="117">
        <v>959</v>
      </c>
      <c r="Y23" s="117">
        <v>965</v>
      </c>
      <c r="Z23" s="117">
        <v>262</v>
      </c>
      <c r="AA23" s="117">
        <v>427</v>
      </c>
      <c r="AB23" s="117">
        <v>653</v>
      </c>
      <c r="AC23" s="117">
        <v>621</v>
      </c>
      <c r="AD23" s="117">
        <v>184</v>
      </c>
      <c r="AE23" s="117">
        <v>657</v>
      </c>
      <c r="AF23" s="117">
        <v>926</v>
      </c>
      <c r="AG23" s="117">
        <v>291</v>
      </c>
      <c r="AH23" s="117">
        <v>295</v>
      </c>
      <c r="AI23" s="117">
        <v>966</v>
      </c>
      <c r="AJ23" s="117">
        <v>1000</v>
      </c>
    </row>
    <row r="24" spans="1:36" ht="15" thickBot="1">
      <c r="A24" s="114"/>
      <c r="B24" s="91" t="s">
        <v>152</v>
      </c>
      <c r="C24" s="114"/>
      <c r="D24" s="94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</row>
    <row r="25" spans="1:36" ht="14">
      <c r="A25" s="109" t="s">
        <v>313</v>
      </c>
      <c r="B25" s="90" t="s">
        <v>386</v>
      </c>
      <c r="C25" s="109">
        <v>20829</v>
      </c>
      <c r="D25" s="89"/>
      <c r="E25" s="117">
        <v>942</v>
      </c>
      <c r="F25" s="117">
        <v>315</v>
      </c>
      <c r="G25" s="117">
        <v>895</v>
      </c>
      <c r="H25" s="117">
        <v>994</v>
      </c>
      <c r="I25" s="117">
        <v>243</v>
      </c>
      <c r="J25" s="117">
        <v>899</v>
      </c>
      <c r="K25" s="117">
        <v>621</v>
      </c>
      <c r="L25" s="117">
        <v>953</v>
      </c>
      <c r="M25" s="117">
        <v>388</v>
      </c>
      <c r="N25" s="117">
        <v>301</v>
      </c>
      <c r="O25" s="117">
        <v>117</v>
      </c>
      <c r="P25" s="117">
        <v>925</v>
      </c>
      <c r="Q25" s="117">
        <v>939</v>
      </c>
      <c r="R25" s="117">
        <v>892</v>
      </c>
      <c r="S25" s="117">
        <v>645</v>
      </c>
      <c r="T25" s="117">
        <v>592</v>
      </c>
      <c r="U25" s="117">
        <v>961</v>
      </c>
      <c r="V25" s="117">
        <v>588</v>
      </c>
      <c r="W25" s="117">
        <v>780</v>
      </c>
      <c r="X25" s="117">
        <v>184</v>
      </c>
      <c r="Y25" s="117">
        <v>773</v>
      </c>
      <c r="Z25" s="117">
        <v>272</v>
      </c>
      <c r="AA25" s="117">
        <v>858</v>
      </c>
      <c r="AB25" s="117">
        <v>867</v>
      </c>
      <c r="AC25" s="117">
        <v>828</v>
      </c>
      <c r="AD25" s="117">
        <v>784</v>
      </c>
      <c r="AE25" s="117">
        <v>1000</v>
      </c>
      <c r="AF25" s="117">
        <v>252</v>
      </c>
      <c r="AG25" s="117">
        <v>175</v>
      </c>
      <c r="AH25" s="117">
        <v>933</v>
      </c>
      <c r="AI25" s="117">
        <v>850</v>
      </c>
      <c r="AJ25" s="117">
        <v>63</v>
      </c>
    </row>
    <row r="26" spans="1:36" ht="15" thickBot="1">
      <c r="A26" s="114"/>
      <c r="B26" s="91" t="s">
        <v>152</v>
      </c>
      <c r="C26" s="114"/>
      <c r="D26" s="94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</row>
    <row r="27" spans="1:36" ht="14">
      <c r="A27" s="109" t="s">
        <v>315</v>
      </c>
      <c r="B27" s="90" t="s">
        <v>387</v>
      </c>
      <c r="C27" s="109">
        <v>20826</v>
      </c>
      <c r="D27" s="89"/>
      <c r="E27" s="117">
        <v>966</v>
      </c>
      <c r="F27" s="117">
        <v>922</v>
      </c>
      <c r="G27" s="117">
        <v>505</v>
      </c>
      <c r="H27" s="117">
        <v>878</v>
      </c>
      <c r="I27" s="117">
        <v>856</v>
      </c>
      <c r="J27" s="117">
        <v>695</v>
      </c>
      <c r="K27" s="117">
        <v>112</v>
      </c>
      <c r="L27" s="117">
        <v>223</v>
      </c>
      <c r="M27" s="117">
        <v>272</v>
      </c>
      <c r="N27" s="117">
        <v>505</v>
      </c>
      <c r="O27" s="117">
        <v>792</v>
      </c>
      <c r="P27" s="117">
        <v>776</v>
      </c>
      <c r="Q27" s="117">
        <v>635</v>
      </c>
      <c r="R27" s="117">
        <v>748</v>
      </c>
      <c r="S27" s="117">
        <v>978</v>
      </c>
      <c r="T27" s="117">
        <v>697</v>
      </c>
      <c r="U27" s="117">
        <v>987</v>
      </c>
      <c r="V27" s="117">
        <v>567</v>
      </c>
      <c r="W27" s="117">
        <v>620</v>
      </c>
      <c r="X27" s="117">
        <v>437</v>
      </c>
      <c r="Y27" s="117">
        <v>944</v>
      </c>
      <c r="Z27" s="117">
        <v>987</v>
      </c>
      <c r="AA27" s="117">
        <v>536</v>
      </c>
      <c r="AB27" s="117">
        <v>803</v>
      </c>
      <c r="AC27" s="117">
        <v>369</v>
      </c>
      <c r="AD27" s="117">
        <v>505</v>
      </c>
      <c r="AE27" s="117">
        <v>485</v>
      </c>
      <c r="AF27" s="117">
        <v>398</v>
      </c>
      <c r="AG27" s="117">
        <v>885</v>
      </c>
      <c r="AH27" s="117">
        <v>890</v>
      </c>
      <c r="AI27" s="117">
        <v>243</v>
      </c>
      <c r="AJ27" s="117">
        <v>610</v>
      </c>
    </row>
    <row r="28" spans="1:36" ht="15" thickBot="1">
      <c r="A28" s="114"/>
      <c r="B28" s="91" t="s">
        <v>144</v>
      </c>
      <c r="C28" s="114"/>
      <c r="D28" s="94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</row>
    <row r="29" spans="1:36" ht="14">
      <c r="A29" s="109" t="s">
        <v>317</v>
      </c>
      <c r="B29" s="90" t="s">
        <v>388</v>
      </c>
      <c r="C29" s="109">
        <v>20785</v>
      </c>
      <c r="D29" s="89"/>
      <c r="E29" s="117">
        <v>554</v>
      </c>
      <c r="F29" s="117">
        <v>916</v>
      </c>
      <c r="G29" s="117">
        <v>495</v>
      </c>
      <c r="H29" s="117">
        <v>855</v>
      </c>
      <c r="I29" s="117">
        <v>784</v>
      </c>
      <c r="J29" s="117">
        <v>595</v>
      </c>
      <c r="K29" s="117">
        <v>604</v>
      </c>
      <c r="L29" s="117">
        <v>995</v>
      </c>
      <c r="M29" s="117">
        <v>403</v>
      </c>
      <c r="N29" s="117">
        <v>528</v>
      </c>
      <c r="O29" s="117">
        <v>716</v>
      </c>
      <c r="P29" s="117">
        <v>644</v>
      </c>
      <c r="Q29" s="117">
        <v>824</v>
      </c>
      <c r="R29" s="117">
        <v>427</v>
      </c>
      <c r="S29" s="117">
        <v>417</v>
      </c>
      <c r="T29" s="117">
        <v>805</v>
      </c>
      <c r="U29" s="117">
        <v>1000</v>
      </c>
      <c r="V29" s="117">
        <v>574</v>
      </c>
      <c r="W29" s="117">
        <v>685</v>
      </c>
      <c r="X29" s="117">
        <v>671</v>
      </c>
      <c r="Y29" s="117">
        <v>839</v>
      </c>
      <c r="Z29" s="117">
        <v>782</v>
      </c>
      <c r="AA29" s="117">
        <v>652</v>
      </c>
      <c r="AB29" s="117">
        <v>827</v>
      </c>
      <c r="AC29" s="117">
        <v>350</v>
      </c>
      <c r="AD29" s="117">
        <v>184</v>
      </c>
      <c r="AE29" s="117">
        <v>755</v>
      </c>
      <c r="AF29" s="117">
        <v>831</v>
      </c>
      <c r="AG29" s="117">
        <v>350</v>
      </c>
      <c r="AH29" s="117">
        <v>295</v>
      </c>
      <c r="AI29" s="117">
        <v>824</v>
      </c>
      <c r="AJ29" s="117">
        <v>604</v>
      </c>
    </row>
    <row r="30" spans="1:36" ht="15" thickBot="1">
      <c r="A30" s="114"/>
      <c r="B30" s="91" t="s">
        <v>138</v>
      </c>
      <c r="C30" s="114"/>
      <c r="D30" s="94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</row>
    <row r="31" spans="1:36" ht="14">
      <c r="A31" s="109" t="s">
        <v>319</v>
      </c>
      <c r="B31" s="90" t="s">
        <v>389</v>
      </c>
      <c r="C31" s="109">
        <v>20779</v>
      </c>
      <c r="D31" s="89"/>
      <c r="E31" s="117">
        <v>738</v>
      </c>
      <c r="F31" s="117">
        <v>315</v>
      </c>
      <c r="G31" s="117">
        <v>816</v>
      </c>
      <c r="H31" s="117">
        <v>1000</v>
      </c>
      <c r="I31" s="117">
        <v>925</v>
      </c>
      <c r="J31" s="117">
        <v>350</v>
      </c>
      <c r="K31" s="117">
        <v>481</v>
      </c>
      <c r="L31" s="117">
        <v>760</v>
      </c>
      <c r="M31" s="117">
        <v>311</v>
      </c>
      <c r="N31" s="117">
        <v>563</v>
      </c>
      <c r="O31" s="117">
        <v>369</v>
      </c>
      <c r="P31" s="117">
        <v>165</v>
      </c>
      <c r="Q31" s="117">
        <v>495</v>
      </c>
      <c r="R31" s="117">
        <v>988</v>
      </c>
      <c r="S31" s="117">
        <v>785</v>
      </c>
      <c r="T31" s="117">
        <v>962</v>
      </c>
      <c r="U31" s="117">
        <v>311</v>
      </c>
      <c r="V31" s="117">
        <v>388</v>
      </c>
      <c r="W31" s="117">
        <v>825</v>
      </c>
      <c r="X31" s="117">
        <v>117</v>
      </c>
      <c r="Y31" s="117">
        <v>980</v>
      </c>
      <c r="Z31" s="117">
        <v>915</v>
      </c>
      <c r="AA31" s="117">
        <v>907</v>
      </c>
      <c r="AB31" s="117">
        <v>882</v>
      </c>
      <c r="AC31" s="117">
        <v>992</v>
      </c>
      <c r="AD31" s="117">
        <v>970</v>
      </c>
      <c r="AE31" s="117">
        <v>456</v>
      </c>
      <c r="AF31" s="117">
        <v>175</v>
      </c>
      <c r="AG31" s="117">
        <v>967</v>
      </c>
      <c r="AH31" s="117">
        <v>295</v>
      </c>
      <c r="AI31" s="117">
        <v>929</v>
      </c>
      <c r="AJ31" s="117">
        <v>647</v>
      </c>
    </row>
    <row r="32" spans="1:36" ht="15" thickBot="1">
      <c r="A32" s="114"/>
      <c r="B32" s="91" t="s">
        <v>133</v>
      </c>
      <c r="C32" s="114"/>
      <c r="D32" s="94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</row>
    <row r="33" spans="1:36" ht="14">
      <c r="A33" s="109" t="s">
        <v>321</v>
      </c>
      <c r="B33" s="90" t="s">
        <v>390</v>
      </c>
      <c r="C33" s="109">
        <v>20751</v>
      </c>
      <c r="D33" s="89"/>
      <c r="E33" s="117">
        <v>272</v>
      </c>
      <c r="F33" s="117">
        <v>315</v>
      </c>
      <c r="G33" s="117">
        <v>485</v>
      </c>
      <c r="H33" s="117">
        <v>928</v>
      </c>
      <c r="I33" s="117">
        <v>864</v>
      </c>
      <c r="J33" s="117">
        <v>761</v>
      </c>
      <c r="K33" s="117">
        <v>755</v>
      </c>
      <c r="L33" s="117">
        <v>614</v>
      </c>
      <c r="M33" s="117">
        <v>826</v>
      </c>
      <c r="N33" s="117">
        <v>734</v>
      </c>
      <c r="O33" s="117">
        <v>941</v>
      </c>
      <c r="P33" s="117">
        <v>165</v>
      </c>
      <c r="Q33" s="117">
        <v>311</v>
      </c>
      <c r="R33" s="117">
        <v>719</v>
      </c>
      <c r="S33" s="117">
        <v>1000</v>
      </c>
      <c r="T33" s="117">
        <v>485</v>
      </c>
      <c r="U33" s="117">
        <v>233</v>
      </c>
      <c r="V33" s="117">
        <v>369</v>
      </c>
      <c r="W33" s="117">
        <v>907</v>
      </c>
      <c r="X33" s="117">
        <v>49</v>
      </c>
      <c r="Y33" s="117">
        <v>662</v>
      </c>
      <c r="Z33" s="117">
        <v>881</v>
      </c>
      <c r="AA33" s="117">
        <v>822</v>
      </c>
      <c r="AB33" s="117">
        <v>886</v>
      </c>
      <c r="AC33" s="117">
        <v>447</v>
      </c>
      <c r="AD33" s="117">
        <v>968</v>
      </c>
      <c r="AE33" s="117">
        <v>773</v>
      </c>
      <c r="AF33" s="117">
        <v>718</v>
      </c>
      <c r="AG33" s="117">
        <v>422</v>
      </c>
      <c r="AH33" s="117">
        <v>1000</v>
      </c>
      <c r="AI33" s="117">
        <v>637</v>
      </c>
      <c r="AJ33" s="117">
        <v>802</v>
      </c>
    </row>
    <row r="34" spans="1:36" ht="15" thickBot="1">
      <c r="A34" s="114"/>
      <c r="B34" s="91" t="s">
        <v>146</v>
      </c>
      <c r="C34" s="114"/>
      <c r="D34" s="94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</row>
    <row r="35" spans="1:36" ht="14">
      <c r="A35" s="109" t="s">
        <v>323</v>
      </c>
      <c r="B35" s="90" t="s">
        <v>391</v>
      </c>
      <c r="C35" s="109">
        <v>20577</v>
      </c>
      <c r="D35" s="89"/>
      <c r="E35" s="117">
        <v>857</v>
      </c>
      <c r="F35" s="117">
        <v>725</v>
      </c>
      <c r="G35" s="117">
        <v>184</v>
      </c>
      <c r="H35" s="117">
        <v>533</v>
      </c>
      <c r="I35" s="117">
        <v>437</v>
      </c>
      <c r="J35" s="117">
        <v>175</v>
      </c>
      <c r="K35" s="117">
        <v>481</v>
      </c>
      <c r="L35" s="117">
        <v>977</v>
      </c>
      <c r="M35" s="117">
        <v>577</v>
      </c>
      <c r="N35" s="117">
        <v>961</v>
      </c>
      <c r="O35" s="117">
        <v>891</v>
      </c>
      <c r="P35" s="117">
        <v>737</v>
      </c>
      <c r="Q35" s="117">
        <v>792</v>
      </c>
      <c r="R35" s="117">
        <v>759</v>
      </c>
      <c r="S35" s="117">
        <v>666</v>
      </c>
      <c r="T35" s="117">
        <v>126</v>
      </c>
      <c r="U35" s="117">
        <v>921</v>
      </c>
      <c r="V35" s="117">
        <v>562</v>
      </c>
      <c r="W35" s="117">
        <v>804</v>
      </c>
      <c r="X35" s="117">
        <v>854</v>
      </c>
      <c r="Y35" s="117">
        <v>699</v>
      </c>
      <c r="Z35" s="117">
        <v>927</v>
      </c>
      <c r="AA35" s="117">
        <v>750</v>
      </c>
      <c r="AB35" s="117">
        <v>718</v>
      </c>
      <c r="AC35" s="117">
        <v>897</v>
      </c>
      <c r="AD35" s="117">
        <v>705</v>
      </c>
      <c r="AE35" s="117">
        <v>495</v>
      </c>
      <c r="AF35" s="117">
        <v>507</v>
      </c>
      <c r="AG35" s="117">
        <v>522</v>
      </c>
      <c r="AH35" s="117">
        <v>295</v>
      </c>
      <c r="AI35" s="117">
        <v>674</v>
      </c>
      <c r="AJ35" s="117">
        <v>369</v>
      </c>
    </row>
    <row r="36" spans="1:36" ht="15" thickBot="1">
      <c r="A36" s="114"/>
      <c r="B36" s="91" t="s">
        <v>138</v>
      </c>
      <c r="C36" s="114"/>
      <c r="D36" s="94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</row>
    <row r="37" spans="1:36" ht="14">
      <c r="A37" s="109" t="s">
        <v>325</v>
      </c>
      <c r="B37" s="90" t="s">
        <v>392</v>
      </c>
      <c r="C37" s="109">
        <v>20431</v>
      </c>
      <c r="D37" s="89"/>
      <c r="E37" s="117">
        <v>845</v>
      </c>
      <c r="F37" s="117">
        <v>722</v>
      </c>
      <c r="G37" s="117">
        <v>639</v>
      </c>
      <c r="H37" s="117">
        <v>889</v>
      </c>
      <c r="I37" s="117">
        <v>517</v>
      </c>
      <c r="J37" s="117">
        <v>740</v>
      </c>
      <c r="K37" s="117">
        <v>674</v>
      </c>
      <c r="L37" s="117">
        <v>981</v>
      </c>
      <c r="M37" s="117">
        <v>553</v>
      </c>
      <c r="N37" s="117">
        <v>379</v>
      </c>
      <c r="O37" s="117">
        <v>126</v>
      </c>
      <c r="P37" s="117">
        <v>165</v>
      </c>
      <c r="Q37" s="117">
        <v>966</v>
      </c>
      <c r="R37" s="117">
        <v>899</v>
      </c>
      <c r="S37" s="117">
        <v>731</v>
      </c>
      <c r="T37" s="117">
        <v>388</v>
      </c>
      <c r="U37" s="117">
        <v>849</v>
      </c>
      <c r="V37" s="117">
        <v>311</v>
      </c>
      <c r="W37" s="117">
        <v>758</v>
      </c>
      <c r="X37" s="117">
        <v>554</v>
      </c>
      <c r="Y37" s="117">
        <v>721</v>
      </c>
      <c r="Z37" s="117">
        <v>906</v>
      </c>
      <c r="AA37" s="117">
        <v>350</v>
      </c>
      <c r="AB37" s="117">
        <v>829</v>
      </c>
      <c r="AC37" s="117">
        <v>311</v>
      </c>
      <c r="AD37" s="117">
        <v>633</v>
      </c>
      <c r="AE37" s="117">
        <v>715</v>
      </c>
      <c r="AF37" s="117">
        <v>997</v>
      </c>
      <c r="AG37" s="117">
        <v>761</v>
      </c>
      <c r="AH37" s="117">
        <v>881</v>
      </c>
      <c r="AI37" s="117">
        <v>398</v>
      </c>
      <c r="AJ37" s="117">
        <v>243</v>
      </c>
    </row>
    <row r="38" spans="1:36" ht="15" thickBot="1">
      <c r="A38" s="114"/>
      <c r="B38" s="91" t="s">
        <v>135</v>
      </c>
      <c r="C38" s="114"/>
      <c r="D38" s="94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</row>
    <row r="39" spans="1:36" ht="14">
      <c r="A39" s="109" t="s">
        <v>327</v>
      </c>
      <c r="B39" s="90" t="s">
        <v>393</v>
      </c>
      <c r="C39" s="109">
        <v>20218</v>
      </c>
      <c r="D39" s="89"/>
      <c r="E39" s="117">
        <v>832</v>
      </c>
      <c r="F39" s="117">
        <v>759</v>
      </c>
      <c r="G39" s="117">
        <v>821</v>
      </c>
      <c r="H39" s="117">
        <v>427</v>
      </c>
      <c r="I39" s="117">
        <v>897</v>
      </c>
      <c r="J39" s="117">
        <v>384</v>
      </c>
      <c r="K39" s="117">
        <v>165</v>
      </c>
      <c r="L39" s="117">
        <v>729</v>
      </c>
      <c r="M39" s="117">
        <v>996</v>
      </c>
      <c r="N39" s="117">
        <v>683</v>
      </c>
      <c r="O39" s="117">
        <v>874</v>
      </c>
      <c r="P39" s="117">
        <v>534</v>
      </c>
      <c r="Q39" s="117">
        <v>374</v>
      </c>
      <c r="R39" s="117">
        <v>562</v>
      </c>
      <c r="S39" s="117">
        <v>252</v>
      </c>
      <c r="T39" s="117">
        <v>325</v>
      </c>
      <c r="U39" s="117">
        <v>854</v>
      </c>
      <c r="V39" s="117">
        <v>434</v>
      </c>
      <c r="W39" s="117">
        <v>788</v>
      </c>
      <c r="X39" s="117">
        <v>719</v>
      </c>
      <c r="Y39" s="117">
        <v>340</v>
      </c>
      <c r="Z39" s="117">
        <v>740</v>
      </c>
      <c r="AA39" s="117">
        <v>767</v>
      </c>
      <c r="AB39" s="117">
        <v>830</v>
      </c>
      <c r="AC39" s="117">
        <v>768</v>
      </c>
      <c r="AD39" s="117">
        <v>1000</v>
      </c>
      <c r="AE39" s="117">
        <v>633</v>
      </c>
      <c r="AF39" s="117">
        <v>969</v>
      </c>
      <c r="AG39" s="117">
        <v>184</v>
      </c>
      <c r="AH39" s="117">
        <v>295</v>
      </c>
      <c r="AI39" s="117">
        <v>895</v>
      </c>
      <c r="AJ39" s="117">
        <v>388</v>
      </c>
    </row>
    <row r="40" spans="1:36" ht="15" thickBot="1">
      <c r="A40" s="114"/>
      <c r="B40" s="91" t="s">
        <v>138</v>
      </c>
      <c r="C40" s="114"/>
      <c r="D40" s="94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</row>
    <row r="41" spans="1:36" ht="14">
      <c r="A41" s="109" t="s">
        <v>329</v>
      </c>
      <c r="B41" s="90" t="s">
        <v>394</v>
      </c>
      <c r="C41" s="109">
        <v>20099</v>
      </c>
      <c r="D41" s="89"/>
      <c r="E41" s="117">
        <v>627</v>
      </c>
      <c r="F41" s="117">
        <v>1000</v>
      </c>
      <c r="G41" s="117">
        <v>800</v>
      </c>
      <c r="H41" s="117">
        <v>928</v>
      </c>
      <c r="I41" s="117">
        <v>977</v>
      </c>
      <c r="J41" s="117">
        <v>485</v>
      </c>
      <c r="K41" s="117">
        <v>686</v>
      </c>
      <c r="L41" s="117">
        <v>29</v>
      </c>
      <c r="M41" s="117">
        <v>852</v>
      </c>
      <c r="N41" s="117">
        <v>925</v>
      </c>
      <c r="O41" s="117">
        <v>422</v>
      </c>
      <c r="P41" s="117">
        <v>813</v>
      </c>
      <c r="Q41" s="117">
        <v>-203</v>
      </c>
      <c r="R41" s="117">
        <v>611</v>
      </c>
      <c r="S41" s="117">
        <v>978</v>
      </c>
      <c r="T41" s="117">
        <v>291</v>
      </c>
      <c r="U41" s="117">
        <v>551</v>
      </c>
      <c r="V41" s="117">
        <v>252</v>
      </c>
      <c r="W41" s="117">
        <v>840</v>
      </c>
      <c r="X41" s="117">
        <v>920</v>
      </c>
      <c r="Y41" s="117">
        <v>687</v>
      </c>
      <c r="Z41" s="117">
        <v>962</v>
      </c>
      <c r="AA41" s="117">
        <v>175</v>
      </c>
      <c r="AB41" s="117">
        <v>-51</v>
      </c>
      <c r="AC41" s="117">
        <v>1000</v>
      </c>
      <c r="AD41" s="117">
        <v>184</v>
      </c>
      <c r="AE41" s="117">
        <v>301</v>
      </c>
      <c r="AF41" s="117">
        <v>619</v>
      </c>
      <c r="AG41" s="117">
        <v>918</v>
      </c>
      <c r="AH41" s="117">
        <v>934</v>
      </c>
      <c r="AI41" s="117">
        <v>852</v>
      </c>
      <c r="AJ41" s="117">
        <v>734</v>
      </c>
    </row>
    <row r="42" spans="1:36" ht="15" thickBot="1">
      <c r="A42" s="114"/>
      <c r="B42" s="91" t="s">
        <v>171</v>
      </c>
      <c r="C42" s="114"/>
      <c r="D42" s="94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</row>
    <row r="43" spans="1:36" ht="14">
      <c r="A43" s="109" t="s">
        <v>331</v>
      </c>
      <c r="B43" s="90" t="s">
        <v>395</v>
      </c>
      <c r="C43" s="109">
        <v>19993</v>
      </c>
      <c r="D43" s="89"/>
      <c r="E43" s="117">
        <v>466</v>
      </c>
      <c r="F43" s="117">
        <v>927</v>
      </c>
      <c r="G43" s="117">
        <v>746</v>
      </c>
      <c r="H43" s="117">
        <v>311</v>
      </c>
      <c r="I43" s="117">
        <v>851</v>
      </c>
      <c r="J43" s="117">
        <v>398</v>
      </c>
      <c r="K43" s="117">
        <v>633</v>
      </c>
      <c r="L43" s="117">
        <v>697</v>
      </c>
      <c r="M43" s="117">
        <v>427</v>
      </c>
      <c r="N43" s="117">
        <v>968</v>
      </c>
      <c r="O43" s="117">
        <v>359</v>
      </c>
      <c r="P43" s="117">
        <v>408</v>
      </c>
      <c r="Q43" s="117">
        <v>682</v>
      </c>
      <c r="R43" s="117">
        <v>291</v>
      </c>
      <c r="S43" s="117">
        <v>957</v>
      </c>
      <c r="T43" s="117">
        <v>514</v>
      </c>
      <c r="U43" s="117">
        <v>659</v>
      </c>
      <c r="V43" s="117">
        <v>602</v>
      </c>
      <c r="W43" s="117">
        <v>340</v>
      </c>
      <c r="X43" s="117">
        <v>417</v>
      </c>
      <c r="Y43" s="117">
        <v>330</v>
      </c>
      <c r="Z43" s="117">
        <v>949</v>
      </c>
      <c r="AA43" s="117">
        <v>437</v>
      </c>
      <c r="AB43" s="117">
        <v>701</v>
      </c>
      <c r="AC43" s="117">
        <v>843</v>
      </c>
      <c r="AD43" s="117">
        <v>940</v>
      </c>
      <c r="AE43" s="117">
        <v>880</v>
      </c>
      <c r="AF43" s="117">
        <v>146</v>
      </c>
      <c r="AG43" s="117">
        <v>761</v>
      </c>
      <c r="AH43" s="117">
        <v>845</v>
      </c>
      <c r="AI43" s="117">
        <v>824</v>
      </c>
      <c r="AJ43" s="117">
        <v>684</v>
      </c>
    </row>
    <row r="44" spans="1:36" ht="15" thickBot="1">
      <c r="A44" s="114"/>
      <c r="B44" s="91" t="s">
        <v>171</v>
      </c>
      <c r="C44" s="114"/>
      <c r="D44" s="94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</row>
    <row r="45" spans="1:36" ht="14">
      <c r="A45" s="109" t="s">
        <v>333</v>
      </c>
      <c r="B45" s="90" t="s">
        <v>396</v>
      </c>
      <c r="C45" s="109">
        <v>19951</v>
      </c>
      <c r="D45" s="89"/>
      <c r="E45" s="117">
        <v>932</v>
      </c>
      <c r="F45" s="117">
        <v>787</v>
      </c>
      <c r="G45" s="117">
        <v>903</v>
      </c>
      <c r="H45" s="117">
        <v>666</v>
      </c>
      <c r="I45" s="117">
        <v>764</v>
      </c>
      <c r="J45" s="117">
        <v>807</v>
      </c>
      <c r="K45" s="117">
        <v>546</v>
      </c>
      <c r="L45" s="117">
        <v>853</v>
      </c>
      <c r="M45" s="117">
        <v>836</v>
      </c>
      <c r="N45" s="117">
        <v>311</v>
      </c>
      <c r="O45" s="117">
        <v>983</v>
      </c>
      <c r="P45" s="117">
        <v>700</v>
      </c>
      <c r="Q45" s="117">
        <v>107</v>
      </c>
      <c r="R45" s="117">
        <v>1000</v>
      </c>
      <c r="S45" s="117">
        <v>408</v>
      </c>
      <c r="T45" s="117">
        <v>526</v>
      </c>
      <c r="U45" s="117">
        <v>912</v>
      </c>
      <c r="V45" s="117">
        <v>600</v>
      </c>
      <c r="W45" s="117">
        <v>923</v>
      </c>
      <c r="X45" s="117">
        <v>635</v>
      </c>
      <c r="Y45" s="117">
        <v>107</v>
      </c>
      <c r="Z45" s="117">
        <v>63</v>
      </c>
      <c r="AA45" s="117">
        <v>829</v>
      </c>
      <c r="AB45" s="117">
        <v>398</v>
      </c>
      <c r="AC45" s="117">
        <v>102</v>
      </c>
      <c r="AD45" s="117">
        <v>184</v>
      </c>
      <c r="AE45" s="117">
        <v>388</v>
      </c>
      <c r="AF45" s="117">
        <v>364</v>
      </c>
      <c r="AG45" s="117">
        <v>720</v>
      </c>
      <c r="AH45" s="117">
        <v>920</v>
      </c>
      <c r="AI45" s="117">
        <v>906</v>
      </c>
      <c r="AJ45" s="117">
        <v>771</v>
      </c>
    </row>
    <row r="46" spans="1:36" ht="15" thickBot="1">
      <c r="A46" s="114"/>
      <c r="B46" s="91" t="s">
        <v>146</v>
      </c>
      <c r="C46" s="114"/>
      <c r="D46" s="94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36" ht="14">
      <c r="A47" s="109" t="s">
        <v>335</v>
      </c>
      <c r="B47" s="90" t="s">
        <v>397</v>
      </c>
      <c r="C47" s="109">
        <v>19839</v>
      </c>
      <c r="D47" s="89"/>
      <c r="E47" s="117">
        <v>413</v>
      </c>
      <c r="F47" s="117">
        <v>948</v>
      </c>
      <c r="G47" s="117">
        <v>447</v>
      </c>
      <c r="H47" s="117">
        <v>49</v>
      </c>
      <c r="I47" s="117">
        <v>878</v>
      </c>
      <c r="J47" s="117">
        <v>126</v>
      </c>
      <c r="K47" s="117">
        <v>68</v>
      </c>
      <c r="L47" s="117">
        <v>979</v>
      </c>
      <c r="M47" s="117">
        <v>262</v>
      </c>
      <c r="N47" s="117">
        <v>713</v>
      </c>
      <c r="O47" s="117">
        <v>879</v>
      </c>
      <c r="P47" s="117">
        <v>703</v>
      </c>
      <c r="Q47" s="117">
        <v>760</v>
      </c>
      <c r="R47" s="117">
        <v>184</v>
      </c>
      <c r="S47" s="117">
        <v>282</v>
      </c>
      <c r="T47" s="117">
        <v>631</v>
      </c>
      <c r="U47" s="117">
        <v>695</v>
      </c>
      <c r="V47" s="117">
        <v>784</v>
      </c>
      <c r="W47" s="117">
        <v>906</v>
      </c>
      <c r="X47" s="117">
        <v>671</v>
      </c>
      <c r="Y47" s="117">
        <v>686</v>
      </c>
      <c r="Z47" s="117">
        <v>676</v>
      </c>
      <c r="AA47" s="117">
        <v>928</v>
      </c>
      <c r="AB47" s="117">
        <v>679</v>
      </c>
      <c r="AC47" s="117">
        <v>677</v>
      </c>
      <c r="AD47" s="117">
        <v>485</v>
      </c>
      <c r="AE47" s="117">
        <v>408</v>
      </c>
      <c r="AF47" s="117">
        <v>738</v>
      </c>
      <c r="AG47" s="117">
        <v>868</v>
      </c>
      <c r="AH47" s="117">
        <v>920</v>
      </c>
      <c r="AI47" s="117">
        <v>944</v>
      </c>
      <c r="AJ47" s="117">
        <v>452</v>
      </c>
    </row>
    <row r="48" spans="1:36" ht="15" thickBot="1">
      <c r="A48" s="114"/>
      <c r="B48" s="91" t="s">
        <v>144</v>
      </c>
      <c r="C48" s="114"/>
      <c r="D48" s="94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">
      <c r="A49" s="109" t="s">
        <v>335</v>
      </c>
      <c r="B49" s="90" t="s">
        <v>398</v>
      </c>
      <c r="C49" s="109">
        <v>19839</v>
      </c>
      <c r="D49" s="89"/>
      <c r="E49" s="117">
        <v>596</v>
      </c>
      <c r="F49" s="117">
        <v>690</v>
      </c>
      <c r="G49" s="117">
        <v>853</v>
      </c>
      <c r="H49" s="117">
        <v>476</v>
      </c>
      <c r="I49" s="117">
        <v>877</v>
      </c>
      <c r="J49" s="117">
        <v>874</v>
      </c>
      <c r="K49" s="117">
        <v>238</v>
      </c>
      <c r="L49" s="117">
        <v>272</v>
      </c>
      <c r="M49" s="117">
        <v>374</v>
      </c>
      <c r="N49" s="117">
        <v>870</v>
      </c>
      <c r="O49" s="117">
        <v>713</v>
      </c>
      <c r="P49" s="117">
        <v>165</v>
      </c>
      <c r="Q49" s="117">
        <v>417</v>
      </c>
      <c r="R49" s="117">
        <v>970</v>
      </c>
      <c r="S49" s="117">
        <v>320</v>
      </c>
      <c r="T49" s="117">
        <v>970</v>
      </c>
      <c r="U49" s="117">
        <v>948</v>
      </c>
      <c r="V49" s="117">
        <v>447</v>
      </c>
      <c r="W49" s="117">
        <v>834</v>
      </c>
      <c r="X49" s="117">
        <v>311</v>
      </c>
      <c r="Y49" s="117">
        <v>702</v>
      </c>
      <c r="Z49" s="117">
        <v>740</v>
      </c>
      <c r="AA49" s="117">
        <v>514</v>
      </c>
      <c r="AB49" s="117">
        <v>282</v>
      </c>
      <c r="AC49" s="117">
        <v>850</v>
      </c>
      <c r="AD49" s="117">
        <v>866</v>
      </c>
      <c r="AE49" s="117">
        <v>517</v>
      </c>
      <c r="AF49" s="117">
        <v>970</v>
      </c>
      <c r="AG49" s="117">
        <v>335</v>
      </c>
      <c r="AH49" s="117">
        <v>867</v>
      </c>
      <c r="AI49" s="117">
        <v>49</v>
      </c>
      <c r="AJ49" s="117">
        <v>932</v>
      </c>
    </row>
    <row r="50" spans="1:36" ht="15" thickBot="1">
      <c r="A50" s="114"/>
      <c r="B50" s="91" t="s">
        <v>149</v>
      </c>
      <c r="C50" s="114"/>
      <c r="D50" s="94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">
      <c r="A51" s="109" t="s">
        <v>339</v>
      </c>
      <c r="B51" s="90" t="s">
        <v>399</v>
      </c>
      <c r="C51" s="109">
        <v>19690</v>
      </c>
      <c r="D51" s="89"/>
      <c r="E51" s="117">
        <v>517</v>
      </c>
      <c r="F51" s="117">
        <v>800</v>
      </c>
      <c r="G51" s="117">
        <v>915</v>
      </c>
      <c r="H51" s="117">
        <v>146</v>
      </c>
      <c r="I51" s="117">
        <v>875</v>
      </c>
      <c r="J51" s="117">
        <v>583</v>
      </c>
      <c r="K51" s="117">
        <v>320</v>
      </c>
      <c r="L51" s="117">
        <v>848</v>
      </c>
      <c r="M51" s="117">
        <v>403</v>
      </c>
      <c r="N51" s="117">
        <v>767</v>
      </c>
      <c r="O51" s="117">
        <v>495</v>
      </c>
      <c r="P51" s="117">
        <v>951</v>
      </c>
      <c r="Q51" s="117">
        <v>870</v>
      </c>
      <c r="R51" s="117">
        <v>340</v>
      </c>
      <c r="S51" s="117">
        <v>379</v>
      </c>
      <c r="T51" s="117">
        <v>214</v>
      </c>
      <c r="U51" s="117">
        <v>582</v>
      </c>
      <c r="V51" s="117">
        <v>593</v>
      </c>
      <c r="W51" s="117">
        <v>995</v>
      </c>
      <c r="X51" s="117">
        <v>272</v>
      </c>
      <c r="Y51" s="117">
        <v>107</v>
      </c>
      <c r="Z51" s="117">
        <v>437</v>
      </c>
      <c r="AA51" s="117">
        <v>868</v>
      </c>
      <c r="AB51" s="117">
        <v>941</v>
      </c>
      <c r="AC51" s="117">
        <v>39</v>
      </c>
      <c r="AD51" s="117">
        <v>778</v>
      </c>
      <c r="AE51" s="117">
        <v>718</v>
      </c>
      <c r="AF51" s="117">
        <v>930</v>
      </c>
      <c r="AG51" s="117">
        <v>736</v>
      </c>
      <c r="AH51" s="117">
        <v>897</v>
      </c>
      <c r="AI51" s="117">
        <v>850</v>
      </c>
      <c r="AJ51" s="117">
        <v>524</v>
      </c>
    </row>
    <row r="52" spans="1:36" ht="15" thickBot="1">
      <c r="A52" s="114"/>
      <c r="B52" s="91" t="s">
        <v>138</v>
      </c>
      <c r="C52" s="114"/>
      <c r="D52" s="94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">
      <c r="A53" s="109" t="s">
        <v>400</v>
      </c>
      <c r="B53" s="90" t="s">
        <v>401</v>
      </c>
      <c r="C53" s="109">
        <v>19556</v>
      </c>
      <c r="D53" s="89"/>
      <c r="E53" s="117">
        <v>768</v>
      </c>
      <c r="F53" s="117">
        <v>690</v>
      </c>
      <c r="G53" s="117">
        <v>576</v>
      </c>
      <c r="H53" s="117">
        <v>922</v>
      </c>
      <c r="I53" s="117">
        <v>630</v>
      </c>
      <c r="J53" s="117">
        <v>957</v>
      </c>
      <c r="K53" s="117">
        <v>563</v>
      </c>
      <c r="L53" s="117">
        <v>515</v>
      </c>
      <c r="M53" s="117">
        <v>649</v>
      </c>
      <c r="N53" s="117">
        <v>998</v>
      </c>
      <c r="O53" s="117">
        <v>350</v>
      </c>
      <c r="P53" s="117">
        <v>398</v>
      </c>
      <c r="Q53" s="117">
        <v>757</v>
      </c>
      <c r="R53" s="117">
        <v>204</v>
      </c>
      <c r="S53" s="117">
        <v>709</v>
      </c>
      <c r="T53" s="117">
        <v>1000</v>
      </c>
      <c r="U53" s="117">
        <v>858</v>
      </c>
      <c r="V53" s="117">
        <v>291</v>
      </c>
      <c r="W53" s="117">
        <v>238</v>
      </c>
      <c r="X53" s="117">
        <v>920</v>
      </c>
      <c r="Y53" s="117">
        <v>669</v>
      </c>
      <c r="Z53" s="117">
        <v>731</v>
      </c>
      <c r="AA53" s="117">
        <v>199</v>
      </c>
      <c r="AB53" s="117">
        <v>49</v>
      </c>
      <c r="AC53" s="117">
        <v>165</v>
      </c>
      <c r="AD53" s="117">
        <v>417</v>
      </c>
      <c r="AE53" s="117">
        <v>175</v>
      </c>
      <c r="AF53" s="117">
        <v>780</v>
      </c>
      <c r="AG53" s="117">
        <v>975</v>
      </c>
      <c r="AH53" s="117">
        <v>901</v>
      </c>
      <c r="AI53" s="117">
        <v>655</v>
      </c>
      <c r="AJ53" s="117">
        <v>847</v>
      </c>
    </row>
    <row r="54" spans="1:36" ht="15" thickBot="1">
      <c r="A54" s="114"/>
      <c r="B54" s="91" t="s">
        <v>171</v>
      </c>
      <c r="C54" s="114"/>
      <c r="D54" s="94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">
      <c r="A55" s="109" t="s">
        <v>402</v>
      </c>
      <c r="B55" s="90" t="s">
        <v>403</v>
      </c>
      <c r="C55" s="109">
        <v>19441</v>
      </c>
      <c r="D55" s="89"/>
      <c r="E55" s="117">
        <v>850</v>
      </c>
      <c r="F55" s="117">
        <v>918</v>
      </c>
      <c r="G55" s="117">
        <v>325</v>
      </c>
      <c r="H55" s="117">
        <v>825</v>
      </c>
      <c r="I55" s="117">
        <v>828</v>
      </c>
      <c r="J55" s="117">
        <v>707</v>
      </c>
      <c r="K55" s="117">
        <v>384</v>
      </c>
      <c r="L55" s="117">
        <v>713</v>
      </c>
      <c r="M55" s="117">
        <v>887</v>
      </c>
      <c r="N55" s="117">
        <v>495</v>
      </c>
      <c r="O55" s="117">
        <v>603</v>
      </c>
      <c r="P55" s="117">
        <v>165</v>
      </c>
      <c r="Q55" s="117">
        <v>447</v>
      </c>
      <c r="R55" s="117">
        <v>691</v>
      </c>
      <c r="S55" s="117">
        <v>935</v>
      </c>
      <c r="T55" s="117">
        <v>359</v>
      </c>
      <c r="U55" s="117">
        <v>374</v>
      </c>
      <c r="V55" s="117">
        <v>214</v>
      </c>
      <c r="W55" s="117">
        <v>891</v>
      </c>
      <c r="X55" s="117">
        <v>896</v>
      </c>
      <c r="Y55" s="117">
        <v>408</v>
      </c>
      <c r="Z55" s="117">
        <v>194</v>
      </c>
      <c r="AA55" s="117">
        <v>83</v>
      </c>
      <c r="AB55" s="117">
        <v>590</v>
      </c>
      <c r="AC55" s="117">
        <v>798</v>
      </c>
      <c r="AD55" s="117">
        <v>791</v>
      </c>
      <c r="AE55" s="117">
        <v>419</v>
      </c>
      <c r="AF55" s="117">
        <v>772</v>
      </c>
      <c r="AG55" s="117">
        <v>786</v>
      </c>
      <c r="AH55" s="117">
        <v>933</v>
      </c>
      <c r="AI55" s="117">
        <v>649</v>
      </c>
      <c r="AJ55" s="117">
        <v>511</v>
      </c>
    </row>
    <row r="56" spans="1:36" ht="15" thickBot="1">
      <c r="A56" s="114"/>
      <c r="B56" s="91" t="s">
        <v>142</v>
      </c>
      <c r="C56" s="114"/>
      <c r="D56" s="94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">
      <c r="A57" s="109" t="s">
        <v>404</v>
      </c>
      <c r="B57" s="90" t="s">
        <v>405</v>
      </c>
      <c r="C57" s="109">
        <v>19327</v>
      </c>
      <c r="D57" s="89"/>
      <c r="E57" s="117">
        <v>669</v>
      </c>
      <c r="F57" s="117">
        <v>997</v>
      </c>
      <c r="G57" s="117">
        <v>802</v>
      </c>
      <c r="H57" s="117">
        <v>711</v>
      </c>
      <c r="I57" s="117">
        <v>807</v>
      </c>
      <c r="J57" s="117">
        <v>592</v>
      </c>
      <c r="K57" s="117">
        <v>417</v>
      </c>
      <c r="L57" s="117">
        <v>685</v>
      </c>
      <c r="M57" s="117">
        <v>146</v>
      </c>
      <c r="N57" s="117">
        <v>569</v>
      </c>
      <c r="O57" s="117">
        <v>282</v>
      </c>
      <c r="P57" s="117">
        <v>962</v>
      </c>
      <c r="Q57" s="117">
        <v>638</v>
      </c>
      <c r="R57" s="117">
        <v>252</v>
      </c>
      <c r="S57" s="117">
        <v>796</v>
      </c>
      <c r="T57" s="117">
        <v>223</v>
      </c>
      <c r="U57" s="117">
        <v>775</v>
      </c>
      <c r="V57" s="117">
        <v>398</v>
      </c>
      <c r="W57" s="117">
        <v>792</v>
      </c>
      <c r="X57" s="117">
        <v>609</v>
      </c>
      <c r="Y57" s="117">
        <v>388</v>
      </c>
      <c r="Z57" s="117">
        <v>471</v>
      </c>
      <c r="AA57" s="117">
        <v>668</v>
      </c>
      <c r="AB57" s="117">
        <v>485</v>
      </c>
      <c r="AC57" s="117">
        <v>877</v>
      </c>
      <c r="AD57" s="117">
        <v>740</v>
      </c>
      <c r="AE57" s="117">
        <v>194</v>
      </c>
      <c r="AF57" s="117">
        <v>865</v>
      </c>
      <c r="AG57" s="117">
        <v>447</v>
      </c>
      <c r="AH57" s="117">
        <v>954</v>
      </c>
      <c r="AI57" s="117">
        <v>432</v>
      </c>
      <c r="AJ57" s="117">
        <v>684</v>
      </c>
    </row>
    <row r="58" spans="1:36" ht="15" thickBot="1">
      <c r="A58" s="114"/>
      <c r="B58" s="91" t="s">
        <v>142</v>
      </c>
      <c r="C58" s="114"/>
      <c r="D58" s="94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">
      <c r="A59" s="109" t="s">
        <v>406</v>
      </c>
      <c r="B59" s="90" t="s">
        <v>407</v>
      </c>
      <c r="C59" s="109">
        <v>19162</v>
      </c>
      <c r="D59" s="89"/>
      <c r="E59" s="117">
        <v>938</v>
      </c>
      <c r="F59" s="117">
        <v>627</v>
      </c>
      <c r="G59" s="117">
        <v>317</v>
      </c>
      <c r="H59" s="117">
        <v>627</v>
      </c>
      <c r="I59" s="117">
        <v>417</v>
      </c>
      <c r="J59" s="117">
        <v>942</v>
      </c>
      <c r="K59" s="117">
        <v>442</v>
      </c>
      <c r="L59" s="117">
        <v>452</v>
      </c>
      <c r="M59" s="117">
        <v>997</v>
      </c>
      <c r="N59" s="117">
        <v>639</v>
      </c>
      <c r="O59" s="117">
        <v>912</v>
      </c>
      <c r="P59" s="117">
        <v>350</v>
      </c>
      <c r="Q59" s="117">
        <v>58</v>
      </c>
      <c r="R59" s="117">
        <v>39</v>
      </c>
      <c r="S59" s="117">
        <v>623</v>
      </c>
      <c r="T59" s="117">
        <v>507</v>
      </c>
      <c r="U59" s="117">
        <v>790</v>
      </c>
      <c r="V59" s="117">
        <v>632</v>
      </c>
      <c r="W59" s="117">
        <v>388</v>
      </c>
      <c r="X59" s="117">
        <v>233</v>
      </c>
      <c r="Y59" s="117">
        <v>359</v>
      </c>
      <c r="Z59" s="117">
        <v>825</v>
      </c>
      <c r="AA59" s="117">
        <v>956</v>
      </c>
      <c r="AB59" s="117">
        <v>529</v>
      </c>
      <c r="AC59" s="117">
        <v>939</v>
      </c>
      <c r="AD59" s="117">
        <v>713</v>
      </c>
      <c r="AE59" s="117">
        <v>867</v>
      </c>
      <c r="AF59" s="117">
        <v>485</v>
      </c>
      <c r="AG59" s="117">
        <v>621</v>
      </c>
      <c r="AH59" s="117">
        <v>485</v>
      </c>
      <c r="AI59" s="117">
        <v>799</v>
      </c>
      <c r="AJ59" s="117">
        <v>654</v>
      </c>
    </row>
    <row r="60" spans="1:36" ht="15" thickBot="1">
      <c r="A60" s="114"/>
      <c r="B60" s="91" t="s">
        <v>169</v>
      </c>
      <c r="C60" s="114"/>
      <c r="D60" s="94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">
      <c r="A61" s="109" t="s">
        <v>408</v>
      </c>
      <c r="B61" s="90" t="s">
        <v>409</v>
      </c>
      <c r="C61" s="109">
        <v>19032</v>
      </c>
      <c r="D61" s="89"/>
      <c r="E61" s="117">
        <v>112</v>
      </c>
      <c r="F61" s="117">
        <v>315</v>
      </c>
      <c r="G61" s="117">
        <v>1000</v>
      </c>
      <c r="H61" s="117">
        <v>917</v>
      </c>
      <c r="I61" s="117">
        <v>854</v>
      </c>
      <c r="J61" s="117">
        <v>878</v>
      </c>
      <c r="K61" s="117">
        <v>522</v>
      </c>
      <c r="L61" s="117">
        <v>930</v>
      </c>
      <c r="M61" s="117">
        <v>471</v>
      </c>
      <c r="N61" s="117">
        <v>836</v>
      </c>
      <c r="O61" s="117">
        <v>340</v>
      </c>
      <c r="P61" s="117">
        <v>330</v>
      </c>
      <c r="Q61" s="117">
        <v>543</v>
      </c>
      <c r="R61" s="117">
        <v>788</v>
      </c>
      <c r="S61" s="117">
        <v>720</v>
      </c>
      <c r="T61" s="117">
        <v>652</v>
      </c>
      <c r="U61" s="117">
        <v>924</v>
      </c>
      <c r="V61" s="117">
        <v>599</v>
      </c>
      <c r="W61" s="117">
        <v>626</v>
      </c>
      <c r="X61" s="117">
        <v>359</v>
      </c>
      <c r="Y61" s="117">
        <v>598</v>
      </c>
      <c r="Z61" s="117">
        <v>970</v>
      </c>
      <c r="AA61" s="117">
        <v>214</v>
      </c>
      <c r="AB61" s="117">
        <v>568</v>
      </c>
      <c r="AC61" s="117">
        <v>540</v>
      </c>
      <c r="AD61" s="117">
        <v>184</v>
      </c>
      <c r="AE61" s="117">
        <v>524</v>
      </c>
      <c r="AF61" s="117">
        <v>804</v>
      </c>
      <c r="AG61" s="117">
        <v>860</v>
      </c>
      <c r="AH61" s="117">
        <v>505</v>
      </c>
      <c r="AI61" s="117">
        <v>97</v>
      </c>
      <c r="AJ61" s="117">
        <v>452</v>
      </c>
    </row>
    <row r="62" spans="1:36" ht="15" thickBot="1">
      <c r="A62" s="114"/>
      <c r="B62" s="91" t="s">
        <v>146</v>
      </c>
      <c r="C62" s="114"/>
      <c r="D62" s="94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">
      <c r="A63" s="109" t="s">
        <v>410</v>
      </c>
      <c r="B63" s="90" t="s">
        <v>411</v>
      </c>
      <c r="C63" s="109">
        <v>19015</v>
      </c>
      <c r="D63" s="89"/>
      <c r="E63" s="117">
        <v>379</v>
      </c>
      <c r="F63" s="117">
        <v>794</v>
      </c>
      <c r="G63" s="117">
        <v>330</v>
      </c>
      <c r="H63" s="117">
        <v>727</v>
      </c>
      <c r="I63" s="117">
        <v>68</v>
      </c>
      <c r="J63" s="117">
        <v>764</v>
      </c>
      <c r="K63" s="117">
        <v>262</v>
      </c>
      <c r="L63" s="117">
        <v>78</v>
      </c>
      <c r="M63" s="117">
        <v>625</v>
      </c>
      <c r="N63" s="117">
        <v>742</v>
      </c>
      <c r="O63" s="117">
        <v>948</v>
      </c>
      <c r="P63" s="117">
        <v>681</v>
      </c>
      <c r="Q63" s="117">
        <v>590</v>
      </c>
      <c r="R63" s="117">
        <v>674</v>
      </c>
      <c r="S63" s="117">
        <v>817</v>
      </c>
      <c r="T63" s="117">
        <v>417</v>
      </c>
      <c r="U63" s="117">
        <v>287</v>
      </c>
      <c r="V63" s="117">
        <v>146</v>
      </c>
      <c r="W63" s="117">
        <v>671</v>
      </c>
      <c r="X63" s="117">
        <v>782</v>
      </c>
      <c r="Y63" s="117">
        <v>901</v>
      </c>
      <c r="Z63" s="117">
        <v>927</v>
      </c>
      <c r="AA63" s="117">
        <v>659</v>
      </c>
      <c r="AB63" s="117">
        <v>49</v>
      </c>
      <c r="AC63" s="117">
        <v>908</v>
      </c>
      <c r="AD63" s="117">
        <v>869</v>
      </c>
      <c r="AE63" s="117">
        <v>745</v>
      </c>
      <c r="AF63" s="117">
        <v>685</v>
      </c>
      <c r="AG63" s="117">
        <v>155</v>
      </c>
      <c r="AH63" s="117">
        <v>864</v>
      </c>
      <c r="AI63" s="117">
        <v>743</v>
      </c>
      <c r="AJ63" s="117">
        <v>728</v>
      </c>
    </row>
    <row r="64" spans="1:36" ht="15" thickBot="1">
      <c r="A64" s="114"/>
      <c r="B64" s="91" t="s">
        <v>219</v>
      </c>
      <c r="C64" s="114"/>
      <c r="D64" s="94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">
      <c r="A65" s="109" t="s">
        <v>412</v>
      </c>
      <c r="B65" s="90" t="s">
        <v>413</v>
      </c>
      <c r="C65" s="109">
        <v>18912</v>
      </c>
      <c r="D65" s="89"/>
      <c r="E65" s="117">
        <v>979</v>
      </c>
      <c r="F65" s="117">
        <v>315</v>
      </c>
      <c r="G65" s="117">
        <v>804</v>
      </c>
      <c r="H65" s="117">
        <v>165</v>
      </c>
      <c r="I65" s="117">
        <v>272</v>
      </c>
      <c r="J65" s="117">
        <v>808</v>
      </c>
      <c r="K65" s="117">
        <v>534</v>
      </c>
      <c r="L65" s="117">
        <v>204</v>
      </c>
      <c r="M65" s="117">
        <v>330</v>
      </c>
      <c r="N65" s="117">
        <v>901</v>
      </c>
      <c r="O65" s="117">
        <v>107</v>
      </c>
      <c r="P65" s="117">
        <v>917</v>
      </c>
      <c r="Q65" s="117">
        <v>725</v>
      </c>
      <c r="R65" s="117">
        <v>792</v>
      </c>
      <c r="S65" s="117">
        <v>155</v>
      </c>
      <c r="T65" s="117">
        <v>97</v>
      </c>
      <c r="U65" s="117">
        <v>905</v>
      </c>
      <c r="V65" s="117">
        <v>567</v>
      </c>
      <c r="W65" s="117">
        <v>773</v>
      </c>
      <c r="X65" s="117">
        <v>884</v>
      </c>
      <c r="Y65" s="117">
        <v>107</v>
      </c>
      <c r="Z65" s="117">
        <v>868</v>
      </c>
      <c r="AA65" s="117">
        <v>408</v>
      </c>
      <c r="AB65" s="117">
        <v>958</v>
      </c>
      <c r="AC65" s="117">
        <v>946</v>
      </c>
      <c r="AD65" s="117">
        <v>184</v>
      </c>
      <c r="AE65" s="117">
        <v>910</v>
      </c>
      <c r="AF65" s="117">
        <v>775</v>
      </c>
      <c r="AG65" s="117">
        <v>909</v>
      </c>
      <c r="AH65" s="117">
        <v>937</v>
      </c>
      <c r="AI65" s="117">
        <v>530</v>
      </c>
      <c r="AJ65" s="117">
        <v>146</v>
      </c>
    </row>
    <row r="66" spans="1:36" ht="15" thickBot="1">
      <c r="A66" s="114"/>
      <c r="B66" s="91" t="s">
        <v>188</v>
      </c>
      <c r="C66" s="114"/>
      <c r="D66" s="94">
        <f>C65/32</f>
        <v>591</v>
      </c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">
      <c r="A67" s="109" t="s">
        <v>414</v>
      </c>
      <c r="B67" s="90" t="s">
        <v>415</v>
      </c>
      <c r="C67" s="109">
        <v>18803</v>
      </c>
      <c r="D67" s="89"/>
      <c r="E67" s="117">
        <v>995</v>
      </c>
      <c r="F67" s="117">
        <v>999</v>
      </c>
      <c r="G67" s="117">
        <v>911</v>
      </c>
      <c r="H67" s="117">
        <v>49</v>
      </c>
      <c r="I67" s="117">
        <v>931</v>
      </c>
      <c r="J67" s="117">
        <v>891</v>
      </c>
      <c r="K67" s="117">
        <v>180</v>
      </c>
      <c r="L67" s="117">
        <v>643</v>
      </c>
      <c r="M67" s="117">
        <v>252</v>
      </c>
      <c r="N67" s="117">
        <v>812</v>
      </c>
      <c r="O67" s="117">
        <v>706</v>
      </c>
      <c r="P67" s="117">
        <v>165</v>
      </c>
      <c r="Q67" s="117">
        <v>609</v>
      </c>
      <c r="R67" s="117">
        <v>447</v>
      </c>
      <c r="S67" s="117">
        <v>559</v>
      </c>
      <c r="T67" s="117">
        <v>678</v>
      </c>
      <c r="U67" s="117">
        <v>662</v>
      </c>
      <c r="V67" s="117">
        <v>526</v>
      </c>
      <c r="W67" s="117">
        <v>117</v>
      </c>
      <c r="X67" s="117">
        <v>949</v>
      </c>
      <c r="Y67" s="117">
        <v>447</v>
      </c>
      <c r="Z67" s="117">
        <v>680</v>
      </c>
      <c r="AA67" s="117">
        <v>809</v>
      </c>
      <c r="AB67" s="117">
        <v>1000</v>
      </c>
      <c r="AC67" s="117">
        <v>262</v>
      </c>
      <c r="AD67" s="117">
        <v>624</v>
      </c>
      <c r="AE67" s="117">
        <v>136</v>
      </c>
      <c r="AF67" s="117">
        <v>476</v>
      </c>
      <c r="AG67" s="117">
        <v>893</v>
      </c>
      <c r="AH67" s="117">
        <v>934</v>
      </c>
      <c r="AI67" s="117">
        <v>306</v>
      </c>
      <c r="AJ67" s="117">
        <v>155</v>
      </c>
    </row>
    <row r="68" spans="1:36" ht="15" thickBot="1">
      <c r="A68" s="114"/>
      <c r="B68" s="91" t="s">
        <v>169</v>
      </c>
      <c r="C68" s="114"/>
      <c r="D68" s="94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">
      <c r="A69" s="109" t="s">
        <v>416</v>
      </c>
      <c r="B69" s="90" t="s">
        <v>417</v>
      </c>
      <c r="C69" s="109">
        <v>18730</v>
      </c>
      <c r="D69" s="89"/>
      <c r="E69" s="117">
        <v>495</v>
      </c>
      <c r="F69" s="117">
        <v>646</v>
      </c>
      <c r="G69" s="117">
        <v>997</v>
      </c>
      <c r="H69" s="117">
        <v>369</v>
      </c>
      <c r="I69" s="117">
        <v>795</v>
      </c>
      <c r="J69" s="117">
        <v>384</v>
      </c>
      <c r="K69" s="117">
        <v>1000</v>
      </c>
      <c r="L69" s="117">
        <v>214</v>
      </c>
      <c r="M69" s="117">
        <v>649</v>
      </c>
      <c r="N69" s="117">
        <v>760</v>
      </c>
      <c r="O69" s="117">
        <v>603</v>
      </c>
      <c r="P69" s="117">
        <v>698</v>
      </c>
      <c r="Q69" s="117">
        <v>699</v>
      </c>
      <c r="R69" s="117">
        <v>625</v>
      </c>
      <c r="S69" s="117">
        <v>505</v>
      </c>
      <c r="T69" s="117">
        <v>204</v>
      </c>
      <c r="U69" s="117">
        <v>209</v>
      </c>
      <c r="V69" s="117">
        <v>277</v>
      </c>
      <c r="W69" s="117">
        <v>877</v>
      </c>
      <c r="X69" s="117">
        <v>850</v>
      </c>
      <c r="Y69" s="117">
        <v>107</v>
      </c>
      <c r="Z69" s="117">
        <v>398</v>
      </c>
      <c r="AA69" s="117">
        <v>925</v>
      </c>
      <c r="AB69" s="117">
        <v>698</v>
      </c>
      <c r="AC69" s="117">
        <v>388</v>
      </c>
      <c r="AD69" s="117">
        <v>873</v>
      </c>
      <c r="AE69" s="117">
        <v>223</v>
      </c>
      <c r="AF69" s="117">
        <v>689</v>
      </c>
      <c r="AG69" s="117">
        <v>466</v>
      </c>
      <c r="AH69" s="117">
        <v>295</v>
      </c>
      <c r="AI69" s="117">
        <v>824</v>
      </c>
      <c r="AJ69" s="117">
        <v>988</v>
      </c>
    </row>
    <row r="70" spans="1:36" ht="15" thickBot="1">
      <c r="A70" s="114"/>
      <c r="B70" s="91" t="s">
        <v>156</v>
      </c>
      <c r="C70" s="114"/>
      <c r="D70" s="94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</row>
    <row r="71" spans="1:36" ht="14">
      <c r="A71" s="109" t="s">
        <v>418</v>
      </c>
      <c r="B71" s="90" t="s">
        <v>419</v>
      </c>
      <c r="C71" s="109">
        <v>18561</v>
      </c>
      <c r="D71" s="89"/>
      <c r="E71" s="117">
        <v>311</v>
      </c>
      <c r="F71" s="117">
        <v>315</v>
      </c>
      <c r="G71" s="117">
        <v>466</v>
      </c>
      <c r="H71" s="117">
        <v>107</v>
      </c>
      <c r="I71" s="117">
        <v>896</v>
      </c>
      <c r="J71" s="117">
        <v>233</v>
      </c>
      <c r="K71" s="117">
        <v>924</v>
      </c>
      <c r="L71" s="117">
        <v>663</v>
      </c>
      <c r="M71" s="117">
        <v>901</v>
      </c>
      <c r="N71" s="117">
        <v>282</v>
      </c>
      <c r="O71" s="117">
        <v>505</v>
      </c>
      <c r="P71" s="117">
        <v>757</v>
      </c>
      <c r="Q71" s="117">
        <v>233</v>
      </c>
      <c r="R71" s="117">
        <v>877</v>
      </c>
      <c r="S71" s="117">
        <v>817</v>
      </c>
      <c r="T71" s="117">
        <v>155</v>
      </c>
      <c r="U71" s="117">
        <v>712</v>
      </c>
      <c r="V71" s="117">
        <v>550</v>
      </c>
      <c r="W71" s="117">
        <v>272</v>
      </c>
      <c r="X71" s="117">
        <v>934</v>
      </c>
      <c r="Y71" s="117">
        <v>272</v>
      </c>
      <c r="Z71" s="117">
        <v>808</v>
      </c>
      <c r="AA71" s="117">
        <v>911</v>
      </c>
      <c r="AB71" s="117">
        <v>823</v>
      </c>
      <c r="AC71" s="117">
        <v>320</v>
      </c>
      <c r="AD71" s="117">
        <v>572</v>
      </c>
      <c r="AE71" s="117">
        <v>551</v>
      </c>
      <c r="AF71" s="117">
        <v>427</v>
      </c>
      <c r="AG71" s="117">
        <v>835</v>
      </c>
      <c r="AH71" s="117">
        <v>886</v>
      </c>
      <c r="AI71" s="117">
        <v>574</v>
      </c>
      <c r="AJ71" s="117">
        <v>672</v>
      </c>
    </row>
    <row r="72" spans="1:36" ht="15" thickBot="1">
      <c r="A72" s="114"/>
      <c r="B72" s="91" t="s">
        <v>156</v>
      </c>
      <c r="C72" s="114"/>
      <c r="D72" s="94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</row>
    <row r="73" spans="1:36" ht="14">
      <c r="A73" s="109" t="s">
        <v>420</v>
      </c>
      <c r="B73" s="90" t="s">
        <v>421</v>
      </c>
      <c r="C73" s="109">
        <v>18435</v>
      </c>
      <c r="D73" s="89"/>
      <c r="E73" s="117">
        <v>175</v>
      </c>
      <c r="F73" s="117">
        <v>315</v>
      </c>
      <c r="G73" s="117">
        <v>510</v>
      </c>
      <c r="H73" s="117">
        <v>883</v>
      </c>
      <c r="I73" s="117">
        <v>613</v>
      </c>
      <c r="J73" s="117">
        <v>340</v>
      </c>
      <c r="K73" s="117">
        <v>350</v>
      </c>
      <c r="L73" s="117">
        <v>820</v>
      </c>
      <c r="M73" s="117">
        <v>839</v>
      </c>
      <c r="N73" s="117">
        <v>706</v>
      </c>
      <c r="O73" s="117">
        <v>811</v>
      </c>
      <c r="P73" s="117">
        <v>165</v>
      </c>
      <c r="Q73" s="117">
        <v>461</v>
      </c>
      <c r="R73" s="117">
        <v>913</v>
      </c>
      <c r="S73" s="117">
        <v>656</v>
      </c>
      <c r="T73" s="117">
        <v>869</v>
      </c>
      <c r="U73" s="117">
        <v>272</v>
      </c>
      <c r="V73" s="117">
        <v>633</v>
      </c>
      <c r="W73" s="117">
        <v>107</v>
      </c>
      <c r="X73" s="117">
        <v>729</v>
      </c>
      <c r="Y73" s="117">
        <v>282</v>
      </c>
      <c r="Z73" s="117">
        <v>374</v>
      </c>
      <c r="AA73" s="117">
        <v>913</v>
      </c>
      <c r="AB73" s="117">
        <v>954</v>
      </c>
      <c r="AC73" s="117">
        <v>417</v>
      </c>
      <c r="AD73" s="117">
        <v>844</v>
      </c>
      <c r="AE73" s="117">
        <v>58</v>
      </c>
      <c r="AF73" s="117">
        <v>155</v>
      </c>
      <c r="AG73" s="117">
        <v>728</v>
      </c>
      <c r="AH73" s="117">
        <v>955</v>
      </c>
      <c r="AI73" s="117">
        <v>941</v>
      </c>
      <c r="AJ73" s="117">
        <v>647</v>
      </c>
    </row>
    <row r="74" spans="1:36" ht="15" thickBot="1">
      <c r="A74" s="114"/>
      <c r="B74" s="91" t="s">
        <v>133</v>
      </c>
      <c r="C74" s="114"/>
      <c r="D74" s="94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</row>
    <row r="75" spans="1:36" ht="14">
      <c r="A75" s="109" t="s">
        <v>422</v>
      </c>
      <c r="B75" s="90" t="s">
        <v>423</v>
      </c>
      <c r="C75" s="109">
        <v>18334</v>
      </c>
      <c r="D75" s="89"/>
      <c r="E75" s="117">
        <v>325</v>
      </c>
      <c r="F75" s="117">
        <v>841</v>
      </c>
      <c r="G75" s="117">
        <v>898</v>
      </c>
      <c r="H75" s="117">
        <v>511</v>
      </c>
      <c r="I75" s="117">
        <v>727</v>
      </c>
      <c r="J75" s="117">
        <v>709</v>
      </c>
      <c r="K75" s="117">
        <v>796</v>
      </c>
      <c r="L75" s="117">
        <v>772</v>
      </c>
      <c r="M75" s="117">
        <v>485</v>
      </c>
      <c r="N75" s="117">
        <v>350</v>
      </c>
      <c r="O75" s="117">
        <v>447</v>
      </c>
      <c r="P75" s="117">
        <v>936</v>
      </c>
      <c r="Q75" s="117">
        <v>653</v>
      </c>
      <c r="R75" s="117">
        <v>879</v>
      </c>
      <c r="S75" s="117">
        <v>892</v>
      </c>
      <c r="T75" s="117">
        <v>194</v>
      </c>
      <c r="U75" s="117">
        <v>675</v>
      </c>
      <c r="V75" s="117">
        <v>551</v>
      </c>
      <c r="W75" s="117">
        <v>330</v>
      </c>
      <c r="X75" s="117">
        <v>613</v>
      </c>
      <c r="Y75" s="117">
        <v>659</v>
      </c>
      <c r="Z75" s="117">
        <v>408</v>
      </c>
      <c r="AA75" s="117">
        <v>447</v>
      </c>
      <c r="AB75" s="117">
        <v>712</v>
      </c>
      <c r="AC75" s="117">
        <v>379</v>
      </c>
      <c r="AD75" s="117">
        <v>184</v>
      </c>
      <c r="AE75" s="117">
        <v>320</v>
      </c>
      <c r="AF75" s="117">
        <v>282</v>
      </c>
      <c r="AG75" s="117">
        <v>753</v>
      </c>
      <c r="AH75" s="117">
        <v>295</v>
      </c>
      <c r="AI75" s="117">
        <v>961</v>
      </c>
      <c r="AJ75" s="117">
        <v>350</v>
      </c>
    </row>
    <row r="76" spans="1:36" ht="15" thickBot="1">
      <c r="A76" s="114"/>
      <c r="B76" s="91" t="s">
        <v>156</v>
      </c>
      <c r="C76" s="114"/>
      <c r="D76" s="94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</row>
    <row r="77" spans="1:36" ht="14">
      <c r="A77" s="109" t="s">
        <v>424</v>
      </c>
      <c r="B77" s="90" t="s">
        <v>425</v>
      </c>
      <c r="C77" s="109">
        <v>18314</v>
      </c>
      <c r="D77" s="89"/>
      <c r="E77" s="117">
        <v>136</v>
      </c>
      <c r="F77" s="117">
        <v>315</v>
      </c>
      <c r="G77" s="117">
        <v>707</v>
      </c>
      <c r="H77" s="117">
        <v>822</v>
      </c>
      <c r="I77" s="117">
        <v>811</v>
      </c>
      <c r="J77" s="117">
        <v>867</v>
      </c>
      <c r="K77" s="117">
        <v>546</v>
      </c>
      <c r="L77" s="117">
        <v>427</v>
      </c>
      <c r="M77" s="117">
        <v>495</v>
      </c>
      <c r="N77" s="117">
        <v>184</v>
      </c>
      <c r="O77" s="117">
        <v>961</v>
      </c>
      <c r="P77" s="117">
        <v>927</v>
      </c>
      <c r="Q77" s="117">
        <v>916</v>
      </c>
      <c r="R77" s="117">
        <v>291</v>
      </c>
      <c r="S77" s="117">
        <v>935</v>
      </c>
      <c r="T77" s="117">
        <v>897</v>
      </c>
      <c r="U77" s="117">
        <v>495</v>
      </c>
      <c r="V77" s="117">
        <v>485</v>
      </c>
      <c r="W77" s="117">
        <v>466</v>
      </c>
      <c r="X77" s="117">
        <v>961</v>
      </c>
      <c r="Y77" s="117">
        <v>591</v>
      </c>
      <c r="Z77" s="117">
        <v>63</v>
      </c>
      <c r="AA77" s="117">
        <v>107</v>
      </c>
      <c r="AB77" s="117">
        <v>97</v>
      </c>
      <c r="AC77" s="117">
        <v>515</v>
      </c>
      <c r="AD77" s="117">
        <v>642</v>
      </c>
      <c r="AE77" s="117">
        <v>610</v>
      </c>
      <c r="AF77" s="117">
        <v>678</v>
      </c>
      <c r="AG77" s="117">
        <v>769</v>
      </c>
      <c r="AH77" s="117">
        <v>295</v>
      </c>
      <c r="AI77" s="117">
        <v>680</v>
      </c>
      <c r="AJ77" s="117">
        <v>623</v>
      </c>
    </row>
    <row r="78" spans="1:36" ht="15" thickBot="1">
      <c r="A78" s="114"/>
      <c r="B78" s="91" t="s">
        <v>203</v>
      </c>
      <c r="C78" s="114"/>
      <c r="D78" s="94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</row>
    <row r="79" spans="1:36" ht="14">
      <c r="A79" s="109" t="s">
        <v>426</v>
      </c>
      <c r="B79" s="90" t="s">
        <v>427</v>
      </c>
      <c r="C79" s="109">
        <v>18109</v>
      </c>
      <c r="D79" s="89"/>
      <c r="E79" s="117">
        <v>506</v>
      </c>
      <c r="F79" s="117">
        <v>701</v>
      </c>
      <c r="G79" s="117">
        <v>136</v>
      </c>
      <c r="H79" s="117">
        <v>655</v>
      </c>
      <c r="I79" s="117">
        <v>817</v>
      </c>
      <c r="J79" s="117">
        <v>661</v>
      </c>
      <c r="K79" s="117">
        <v>843</v>
      </c>
      <c r="L79" s="117">
        <v>722</v>
      </c>
      <c r="M79" s="117">
        <v>743</v>
      </c>
      <c r="N79" s="117">
        <v>967</v>
      </c>
      <c r="O79" s="117">
        <v>466</v>
      </c>
      <c r="P79" s="117">
        <v>763</v>
      </c>
      <c r="Q79" s="117">
        <v>214</v>
      </c>
      <c r="R79" s="117">
        <v>485</v>
      </c>
      <c r="S79" s="117">
        <v>742</v>
      </c>
      <c r="T79" s="117">
        <v>311</v>
      </c>
      <c r="U79" s="117">
        <v>350</v>
      </c>
      <c r="V79" s="117">
        <v>533</v>
      </c>
      <c r="W79" s="117">
        <v>849</v>
      </c>
      <c r="X79" s="117">
        <v>646</v>
      </c>
      <c r="Y79" s="117">
        <v>525</v>
      </c>
      <c r="Z79" s="117">
        <v>63</v>
      </c>
      <c r="AA79" s="117">
        <v>922</v>
      </c>
      <c r="AB79" s="117">
        <v>952</v>
      </c>
      <c r="AC79" s="117">
        <v>562</v>
      </c>
      <c r="AD79" s="117">
        <v>756</v>
      </c>
      <c r="AE79" s="117">
        <v>155</v>
      </c>
      <c r="AF79" s="117">
        <v>437</v>
      </c>
      <c r="AG79" s="117">
        <v>282</v>
      </c>
      <c r="AH79" s="117">
        <v>924</v>
      </c>
      <c r="AI79" s="117">
        <v>524</v>
      </c>
      <c r="AJ79" s="117">
        <v>-103</v>
      </c>
    </row>
    <row r="80" spans="1:36" ht="15" thickBot="1">
      <c r="A80" s="114"/>
      <c r="B80" s="91" t="s">
        <v>156</v>
      </c>
      <c r="C80" s="114"/>
      <c r="D80" s="94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</row>
    <row r="81" spans="1:36" ht="14">
      <c r="A81" s="109" t="s">
        <v>428</v>
      </c>
      <c r="B81" s="90" t="s">
        <v>429</v>
      </c>
      <c r="C81" s="109">
        <v>18060</v>
      </c>
      <c r="D81" s="89"/>
      <c r="E81" s="117">
        <v>970</v>
      </c>
      <c r="F81" s="117">
        <v>914</v>
      </c>
      <c r="G81" s="117">
        <v>340</v>
      </c>
      <c r="H81" s="117">
        <v>437</v>
      </c>
      <c r="I81" s="117">
        <v>301</v>
      </c>
      <c r="J81" s="117">
        <v>627</v>
      </c>
      <c r="K81" s="117">
        <v>-301</v>
      </c>
      <c r="L81" s="117">
        <v>1000</v>
      </c>
      <c r="M81" s="117">
        <v>982</v>
      </c>
      <c r="N81" s="117">
        <v>886</v>
      </c>
      <c r="O81" s="117">
        <v>947</v>
      </c>
      <c r="P81" s="117">
        <v>359</v>
      </c>
      <c r="Q81" s="117">
        <v>818</v>
      </c>
      <c r="R81" s="117">
        <v>117</v>
      </c>
      <c r="S81" s="117">
        <v>763</v>
      </c>
      <c r="T81" s="117">
        <v>922</v>
      </c>
      <c r="U81" s="117">
        <v>972</v>
      </c>
      <c r="V81" s="117">
        <v>24</v>
      </c>
      <c r="W81" s="117">
        <v>427</v>
      </c>
      <c r="X81" s="117">
        <v>58</v>
      </c>
      <c r="Y81" s="117">
        <v>824</v>
      </c>
      <c r="Z81" s="117">
        <v>165</v>
      </c>
      <c r="AA81" s="117">
        <v>320</v>
      </c>
      <c r="AB81" s="117">
        <v>578</v>
      </c>
      <c r="AC81" s="117">
        <v>665</v>
      </c>
      <c r="AD81" s="117">
        <v>184</v>
      </c>
      <c r="AE81" s="117">
        <v>330</v>
      </c>
      <c r="AF81" s="117">
        <v>747</v>
      </c>
      <c r="AG81" s="117">
        <v>810</v>
      </c>
      <c r="AH81" s="117">
        <v>903</v>
      </c>
      <c r="AI81" s="117">
        <v>505</v>
      </c>
      <c r="AJ81" s="117">
        <v>466</v>
      </c>
    </row>
    <row r="82" spans="1:36" ht="15" thickBot="1">
      <c r="A82" s="114"/>
      <c r="B82" s="91" t="s">
        <v>228</v>
      </c>
      <c r="C82" s="114"/>
      <c r="D82" s="94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</row>
    <row r="83" spans="1:36" ht="14">
      <c r="A83" s="109" t="s">
        <v>430</v>
      </c>
      <c r="B83" s="90" t="s">
        <v>431</v>
      </c>
      <c r="C83" s="109">
        <v>17795</v>
      </c>
      <c r="D83" s="89"/>
      <c r="E83" s="117">
        <v>447</v>
      </c>
      <c r="F83" s="117">
        <v>744</v>
      </c>
      <c r="G83" s="117">
        <v>748</v>
      </c>
      <c r="H83" s="117">
        <v>549</v>
      </c>
      <c r="I83" s="117">
        <v>379</v>
      </c>
      <c r="J83" s="117">
        <v>688</v>
      </c>
      <c r="K83" s="117">
        <v>503</v>
      </c>
      <c r="L83" s="117">
        <v>722</v>
      </c>
      <c r="M83" s="117">
        <v>830</v>
      </c>
      <c r="N83" s="117">
        <v>369</v>
      </c>
      <c r="O83" s="117">
        <v>728</v>
      </c>
      <c r="P83" s="117">
        <v>165</v>
      </c>
      <c r="Q83" s="117">
        <v>476</v>
      </c>
      <c r="R83" s="117">
        <v>879</v>
      </c>
      <c r="S83" s="117">
        <v>892</v>
      </c>
      <c r="T83" s="117">
        <v>325</v>
      </c>
      <c r="U83" s="117">
        <v>165</v>
      </c>
      <c r="V83" s="117">
        <v>581</v>
      </c>
      <c r="W83" s="117">
        <v>713</v>
      </c>
      <c r="X83" s="117">
        <v>733</v>
      </c>
      <c r="Y83" s="117">
        <v>107</v>
      </c>
      <c r="Z83" s="117">
        <v>539</v>
      </c>
      <c r="AA83" s="117">
        <v>364</v>
      </c>
      <c r="AB83" s="117">
        <v>952</v>
      </c>
      <c r="AC83" s="117">
        <v>556</v>
      </c>
      <c r="AD83" s="117">
        <v>184</v>
      </c>
      <c r="AE83" s="117">
        <v>507</v>
      </c>
      <c r="AF83" s="117">
        <v>505</v>
      </c>
      <c r="AG83" s="117">
        <v>695</v>
      </c>
      <c r="AH83" s="117">
        <v>295</v>
      </c>
      <c r="AI83" s="117">
        <v>611</v>
      </c>
      <c r="AJ83" s="117">
        <v>844</v>
      </c>
    </row>
    <row r="84" spans="1:36" ht="15" thickBot="1">
      <c r="A84" s="114"/>
      <c r="B84" s="91" t="s">
        <v>146</v>
      </c>
      <c r="C84" s="114"/>
      <c r="D84" s="94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</row>
    <row r="85" spans="1:36" ht="14">
      <c r="A85" s="109" t="s">
        <v>432</v>
      </c>
      <c r="B85" s="90" t="s">
        <v>433</v>
      </c>
      <c r="C85" s="109">
        <v>17791</v>
      </c>
      <c r="D85" s="89"/>
      <c r="E85" s="117">
        <v>584</v>
      </c>
      <c r="F85" s="117">
        <v>175</v>
      </c>
      <c r="G85" s="117">
        <v>550</v>
      </c>
      <c r="H85" s="117">
        <v>794</v>
      </c>
      <c r="I85" s="117">
        <v>940</v>
      </c>
      <c r="J85" s="117">
        <v>214</v>
      </c>
      <c r="K85" s="117">
        <v>146</v>
      </c>
      <c r="L85" s="117">
        <v>131</v>
      </c>
      <c r="M85" s="117">
        <v>204</v>
      </c>
      <c r="N85" s="117">
        <v>965</v>
      </c>
      <c r="O85" s="117">
        <v>726</v>
      </c>
      <c r="P85" s="117">
        <v>427</v>
      </c>
      <c r="Q85" s="117">
        <v>405</v>
      </c>
      <c r="R85" s="117">
        <v>703</v>
      </c>
      <c r="S85" s="117">
        <v>456</v>
      </c>
      <c r="T85" s="117">
        <v>505</v>
      </c>
      <c r="U85" s="117">
        <v>388</v>
      </c>
      <c r="V85" s="117">
        <v>535</v>
      </c>
      <c r="W85" s="117">
        <v>350</v>
      </c>
      <c r="X85" s="117">
        <v>564</v>
      </c>
      <c r="Y85" s="117">
        <v>417</v>
      </c>
      <c r="Z85" s="117">
        <v>885</v>
      </c>
      <c r="AA85" s="117">
        <v>603</v>
      </c>
      <c r="AB85" s="117">
        <v>752</v>
      </c>
      <c r="AC85" s="117">
        <v>998</v>
      </c>
      <c r="AD85" s="117">
        <v>398</v>
      </c>
      <c r="AE85" s="117">
        <v>752</v>
      </c>
      <c r="AF85" s="117">
        <v>535</v>
      </c>
      <c r="AG85" s="117">
        <v>695</v>
      </c>
      <c r="AH85" s="117">
        <v>987</v>
      </c>
      <c r="AI85" s="117">
        <v>267</v>
      </c>
      <c r="AJ85" s="117">
        <v>740</v>
      </c>
    </row>
    <row r="86" spans="1:36" ht="15" thickBot="1">
      <c r="A86" s="114"/>
      <c r="B86" s="91" t="s">
        <v>144</v>
      </c>
      <c r="C86" s="114"/>
      <c r="D86" s="94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</row>
    <row r="87" spans="1:36" ht="14">
      <c r="A87" s="109" t="s">
        <v>434</v>
      </c>
      <c r="B87" s="90" t="s">
        <v>435</v>
      </c>
      <c r="C87" s="109">
        <v>17649</v>
      </c>
      <c r="D87" s="89"/>
      <c r="E87" s="117">
        <v>340</v>
      </c>
      <c r="F87" s="117">
        <v>215</v>
      </c>
      <c r="G87" s="117">
        <v>661</v>
      </c>
      <c r="H87" s="117">
        <v>939</v>
      </c>
      <c r="I87" s="117">
        <v>923</v>
      </c>
      <c r="J87" s="117">
        <v>155</v>
      </c>
      <c r="K87" s="117">
        <v>503</v>
      </c>
      <c r="L87" s="117">
        <v>663</v>
      </c>
      <c r="M87" s="117">
        <v>340</v>
      </c>
      <c r="N87" s="117">
        <v>340</v>
      </c>
      <c r="O87" s="117">
        <v>642</v>
      </c>
      <c r="P87" s="117">
        <v>654</v>
      </c>
      <c r="Q87" s="117">
        <v>630</v>
      </c>
      <c r="R87" s="117">
        <v>764</v>
      </c>
      <c r="S87" s="117">
        <v>350</v>
      </c>
      <c r="T87" s="117">
        <v>918</v>
      </c>
      <c r="U87" s="117">
        <v>461</v>
      </c>
      <c r="V87" s="117">
        <v>555</v>
      </c>
      <c r="W87" s="117">
        <v>567</v>
      </c>
      <c r="X87" s="117">
        <v>562</v>
      </c>
      <c r="Y87" s="117">
        <v>591</v>
      </c>
      <c r="Z87" s="117">
        <v>282</v>
      </c>
      <c r="AA87" s="117">
        <v>678</v>
      </c>
      <c r="AB87" s="117">
        <v>437</v>
      </c>
      <c r="AC87" s="117">
        <v>765</v>
      </c>
      <c r="AD87" s="117">
        <v>843</v>
      </c>
      <c r="AE87" s="117">
        <v>427</v>
      </c>
      <c r="AF87" s="117">
        <v>291</v>
      </c>
      <c r="AG87" s="117">
        <v>545</v>
      </c>
      <c r="AH87" s="117">
        <v>495</v>
      </c>
      <c r="AI87" s="117">
        <v>490</v>
      </c>
      <c r="AJ87" s="117">
        <v>623</v>
      </c>
    </row>
    <row r="88" spans="1:36" ht="15" thickBot="1">
      <c r="A88" s="114"/>
      <c r="B88" s="91" t="s">
        <v>133</v>
      </c>
      <c r="C88" s="114"/>
      <c r="D88" s="94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</row>
    <row r="89" spans="1:36" ht="14">
      <c r="A89" s="109" t="s">
        <v>436</v>
      </c>
      <c r="B89" s="90" t="s">
        <v>437</v>
      </c>
      <c r="C89" s="109">
        <v>17617</v>
      </c>
      <c r="D89" s="89"/>
      <c r="E89" s="117">
        <v>758</v>
      </c>
      <c r="F89" s="117">
        <v>315</v>
      </c>
      <c r="G89" s="117">
        <v>962</v>
      </c>
      <c r="H89" s="117">
        <v>495</v>
      </c>
      <c r="I89" s="117">
        <v>340</v>
      </c>
      <c r="J89" s="117">
        <v>505</v>
      </c>
      <c r="K89" s="117">
        <v>592</v>
      </c>
      <c r="L89" s="117">
        <v>495</v>
      </c>
      <c r="M89" s="117">
        <v>964</v>
      </c>
      <c r="N89" s="117">
        <v>417</v>
      </c>
      <c r="O89" s="117">
        <v>301</v>
      </c>
      <c r="P89" s="117">
        <v>810</v>
      </c>
      <c r="Q89" s="117">
        <v>803</v>
      </c>
      <c r="R89" s="117">
        <v>194</v>
      </c>
      <c r="S89" s="117">
        <v>613</v>
      </c>
      <c r="T89" s="117">
        <v>136</v>
      </c>
      <c r="U89" s="117">
        <v>359</v>
      </c>
      <c r="V89" s="117">
        <v>578</v>
      </c>
      <c r="W89" s="117">
        <v>852</v>
      </c>
      <c r="X89" s="117">
        <v>398</v>
      </c>
      <c r="Y89" s="117">
        <v>495</v>
      </c>
      <c r="Z89" s="117">
        <v>184</v>
      </c>
      <c r="AA89" s="117">
        <v>789</v>
      </c>
      <c r="AB89" s="117">
        <v>444</v>
      </c>
      <c r="AC89" s="117">
        <v>954</v>
      </c>
      <c r="AD89" s="117">
        <v>843</v>
      </c>
      <c r="AE89" s="117">
        <v>579</v>
      </c>
      <c r="AF89" s="117">
        <v>165</v>
      </c>
      <c r="AG89" s="117">
        <v>320</v>
      </c>
      <c r="AH89" s="117">
        <v>940</v>
      </c>
      <c r="AI89" s="117">
        <v>649</v>
      </c>
      <c r="AJ89" s="117">
        <v>368</v>
      </c>
    </row>
    <row r="90" spans="1:36" ht="15" thickBot="1">
      <c r="A90" s="114"/>
      <c r="B90" s="91" t="s">
        <v>171</v>
      </c>
      <c r="C90" s="114"/>
      <c r="D90" s="94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</row>
    <row r="91" spans="1:36" ht="14">
      <c r="A91" s="109" t="s">
        <v>438</v>
      </c>
      <c r="B91" s="90" t="s">
        <v>439</v>
      </c>
      <c r="C91" s="109">
        <v>17518</v>
      </c>
      <c r="D91" s="89"/>
      <c r="E91" s="117">
        <v>489</v>
      </c>
      <c r="F91" s="117">
        <v>215</v>
      </c>
      <c r="G91" s="117">
        <v>844</v>
      </c>
      <c r="H91" s="117">
        <v>447</v>
      </c>
      <c r="I91" s="117">
        <v>520</v>
      </c>
      <c r="J91" s="117">
        <v>569</v>
      </c>
      <c r="K91" s="117">
        <v>257</v>
      </c>
      <c r="L91" s="117">
        <v>875</v>
      </c>
      <c r="M91" s="117">
        <v>959</v>
      </c>
      <c r="N91" s="117">
        <v>214</v>
      </c>
      <c r="O91" s="117">
        <v>577</v>
      </c>
      <c r="P91" s="117">
        <v>1000</v>
      </c>
      <c r="Q91" s="117">
        <v>175</v>
      </c>
      <c r="R91" s="117">
        <v>350</v>
      </c>
      <c r="S91" s="117">
        <v>806</v>
      </c>
      <c r="T91" s="117">
        <v>700</v>
      </c>
      <c r="U91" s="117">
        <v>557</v>
      </c>
      <c r="V91" s="117">
        <v>437</v>
      </c>
      <c r="W91" s="117">
        <v>800</v>
      </c>
      <c r="X91" s="117">
        <v>901</v>
      </c>
      <c r="Y91" s="117">
        <v>107</v>
      </c>
      <c r="Z91" s="117">
        <v>881</v>
      </c>
      <c r="AA91" s="117">
        <v>46</v>
      </c>
      <c r="AB91" s="117">
        <v>850</v>
      </c>
      <c r="AC91" s="117">
        <v>223</v>
      </c>
      <c r="AD91" s="117">
        <v>184</v>
      </c>
      <c r="AE91" s="117">
        <v>877</v>
      </c>
      <c r="AF91" s="117">
        <v>364</v>
      </c>
      <c r="AG91" s="117">
        <v>546</v>
      </c>
      <c r="AH91" s="117">
        <v>295</v>
      </c>
      <c r="AI91" s="117">
        <v>837</v>
      </c>
      <c r="AJ91" s="117">
        <v>616</v>
      </c>
    </row>
    <row r="92" spans="1:36" ht="15" thickBot="1">
      <c r="A92" s="114"/>
      <c r="B92" s="91" t="s">
        <v>176</v>
      </c>
      <c r="C92" s="114"/>
      <c r="D92" s="94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</row>
    <row r="93" spans="1:36" ht="14">
      <c r="A93" s="109" t="s">
        <v>440</v>
      </c>
      <c r="B93" s="90" t="s">
        <v>441</v>
      </c>
      <c r="C93" s="109">
        <v>17496</v>
      </c>
      <c r="D93" s="89">
        <f>C93/32</f>
        <v>546.75</v>
      </c>
      <c r="E93" s="117">
        <v>359</v>
      </c>
      <c r="F93" s="117">
        <v>315</v>
      </c>
      <c r="G93" s="117">
        <v>567</v>
      </c>
      <c r="H93" s="117">
        <v>155</v>
      </c>
      <c r="I93" s="117">
        <v>126</v>
      </c>
      <c r="J93" s="117">
        <v>87</v>
      </c>
      <c r="K93" s="117">
        <v>633</v>
      </c>
      <c r="L93" s="117">
        <v>574</v>
      </c>
      <c r="M93" s="117">
        <v>58</v>
      </c>
      <c r="N93" s="117">
        <v>965</v>
      </c>
      <c r="O93" s="117">
        <v>141</v>
      </c>
      <c r="P93" s="117">
        <v>165</v>
      </c>
      <c r="Q93" s="117">
        <v>913</v>
      </c>
      <c r="R93" s="117">
        <v>894</v>
      </c>
      <c r="S93" s="117">
        <v>447</v>
      </c>
      <c r="T93" s="117">
        <v>461</v>
      </c>
      <c r="U93" s="117">
        <v>822</v>
      </c>
      <c r="V93" s="117">
        <v>513</v>
      </c>
      <c r="W93" s="117">
        <v>584</v>
      </c>
      <c r="X93" s="117">
        <v>788</v>
      </c>
      <c r="Y93" s="117">
        <v>911</v>
      </c>
      <c r="Z93" s="117">
        <v>427</v>
      </c>
      <c r="AA93" s="117">
        <v>538</v>
      </c>
      <c r="AB93" s="117">
        <v>152</v>
      </c>
      <c r="AC93" s="117">
        <v>272</v>
      </c>
      <c r="AD93" s="117">
        <v>379</v>
      </c>
      <c r="AE93" s="117">
        <v>686</v>
      </c>
      <c r="AF93" s="117">
        <v>939</v>
      </c>
      <c r="AG93" s="117">
        <v>1000</v>
      </c>
      <c r="AH93" s="117">
        <v>842</v>
      </c>
      <c r="AI93" s="117">
        <v>1000</v>
      </c>
      <c r="AJ93" s="117">
        <v>783</v>
      </c>
    </row>
    <row r="94" spans="1:36" ht="15" thickBot="1">
      <c r="A94" s="114"/>
      <c r="B94" s="91" t="s">
        <v>188</v>
      </c>
      <c r="C94" s="114"/>
      <c r="D94" s="94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</row>
    <row r="95" spans="1:36" ht="14">
      <c r="A95" s="109" t="s">
        <v>442</v>
      </c>
      <c r="B95" s="90" t="s">
        <v>443</v>
      </c>
      <c r="C95" s="109">
        <v>17370</v>
      </c>
      <c r="D95" s="89"/>
      <c r="E95" s="117">
        <v>814</v>
      </c>
      <c r="F95" s="117">
        <v>315</v>
      </c>
      <c r="G95" s="117">
        <v>818</v>
      </c>
      <c r="H95" s="117">
        <v>944</v>
      </c>
      <c r="I95" s="117">
        <v>759</v>
      </c>
      <c r="J95" s="117">
        <v>417</v>
      </c>
      <c r="K95" s="117">
        <v>427</v>
      </c>
      <c r="L95" s="117">
        <v>481</v>
      </c>
      <c r="M95" s="117">
        <v>155</v>
      </c>
      <c r="N95" s="117">
        <v>194</v>
      </c>
      <c r="O95" s="117">
        <v>581</v>
      </c>
      <c r="P95" s="117">
        <v>900</v>
      </c>
      <c r="Q95" s="117">
        <v>1000</v>
      </c>
      <c r="R95" s="117">
        <v>384</v>
      </c>
      <c r="S95" s="117">
        <v>559</v>
      </c>
      <c r="T95" s="117">
        <v>811</v>
      </c>
      <c r="U95" s="117">
        <v>505</v>
      </c>
      <c r="V95" s="117">
        <v>561</v>
      </c>
      <c r="W95" s="117">
        <v>495</v>
      </c>
      <c r="X95" s="117">
        <v>262</v>
      </c>
      <c r="Y95" s="117">
        <v>223</v>
      </c>
      <c r="Z95" s="117">
        <v>829</v>
      </c>
      <c r="AA95" s="117">
        <v>291</v>
      </c>
      <c r="AB95" s="117">
        <v>609</v>
      </c>
      <c r="AC95" s="117">
        <v>745</v>
      </c>
      <c r="AD95" s="117">
        <v>975</v>
      </c>
      <c r="AE95" s="117">
        <v>447</v>
      </c>
      <c r="AF95" s="117">
        <v>209</v>
      </c>
      <c r="AG95" s="117">
        <v>728</v>
      </c>
      <c r="AH95" s="117">
        <v>295</v>
      </c>
      <c r="AI95" s="117">
        <v>320</v>
      </c>
      <c r="AJ95" s="117">
        <v>317</v>
      </c>
    </row>
    <row r="96" spans="1:36" ht="15" thickBot="1">
      <c r="A96" s="114"/>
      <c r="B96" s="91" t="s">
        <v>203</v>
      </c>
      <c r="C96" s="114"/>
      <c r="D96" s="94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</row>
    <row r="97" spans="1:36" ht="14">
      <c r="A97" s="109" t="s">
        <v>444</v>
      </c>
      <c r="B97" s="90" t="s">
        <v>445</v>
      </c>
      <c r="C97" s="109">
        <v>17350</v>
      </c>
      <c r="D97" s="89"/>
      <c r="E97" s="117">
        <v>687</v>
      </c>
      <c r="F97" s="117">
        <v>515</v>
      </c>
      <c r="G97" s="117">
        <v>301</v>
      </c>
      <c r="H97" s="117">
        <v>972</v>
      </c>
      <c r="I97" s="117">
        <v>408</v>
      </c>
      <c r="J97" s="117">
        <v>437</v>
      </c>
      <c r="K97" s="117">
        <v>610</v>
      </c>
      <c r="L97" s="117">
        <v>117</v>
      </c>
      <c r="M97" s="117">
        <v>87</v>
      </c>
      <c r="N97" s="117">
        <v>781</v>
      </c>
      <c r="O97" s="117">
        <v>804</v>
      </c>
      <c r="P97" s="117">
        <v>466</v>
      </c>
      <c r="Q97" s="117">
        <v>398</v>
      </c>
      <c r="R97" s="117">
        <v>861</v>
      </c>
      <c r="S97" s="117">
        <v>495</v>
      </c>
      <c r="T97" s="117">
        <v>350</v>
      </c>
      <c r="U97" s="117">
        <v>824</v>
      </c>
      <c r="V97" s="117">
        <v>379</v>
      </c>
      <c r="W97" s="117">
        <v>91</v>
      </c>
      <c r="X97" s="117">
        <v>547</v>
      </c>
      <c r="Y97" s="117">
        <v>842</v>
      </c>
      <c r="Z97" s="117">
        <v>471</v>
      </c>
      <c r="AA97" s="117">
        <v>838</v>
      </c>
      <c r="AB97" s="117">
        <v>938</v>
      </c>
      <c r="AC97" s="117">
        <v>437</v>
      </c>
      <c r="AD97" s="117">
        <v>184</v>
      </c>
      <c r="AE97" s="117">
        <v>340</v>
      </c>
      <c r="AF97" s="117">
        <v>748</v>
      </c>
      <c r="AG97" s="117">
        <v>744</v>
      </c>
      <c r="AH97" s="117">
        <v>295</v>
      </c>
      <c r="AI97" s="117">
        <v>476</v>
      </c>
      <c r="AJ97" s="117">
        <v>907</v>
      </c>
    </row>
    <row r="98" spans="1:36" ht="15" thickBot="1">
      <c r="A98" s="114"/>
      <c r="B98" s="91" t="s">
        <v>152</v>
      </c>
      <c r="C98" s="114"/>
      <c r="D98" s="94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</row>
    <row r="99" spans="1:36" ht="14">
      <c r="A99" s="109" t="s">
        <v>446</v>
      </c>
      <c r="B99" s="90" t="s">
        <v>447</v>
      </c>
      <c r="C99" s="109">
        <v>17314</v>
      </c>
      <c r="D99" s="89"/>
      <c r="E99" s="117">
        <v>28</v>
      </c>
      <c r="F99" s="117">
        <v>315</v>
      </c>
      <c r="G99" s="117">
        <v>102</v>
      </c>
      <c r="H99" s="117">
        <v>978</v>
      </c>
      <c r="I99" s="117">
        <v>723</v>
      </c>
      <c r="J99" s="117">
        <v>476</v>
      </c>
      <c r="K99" s="117">
        <v>691</v>
      </c>
      <c r="L99" s="117">
        <v>754</v>
      </c>
      <c r="M99" s="117">
        <v>966</v>
      </c>
      <c r="N99" s="117">
        <v>931</v>
      </c>
      <c r="O99" s="117">
        <v>437</v>
      </c>
      <c r="P99" s="117">
        <v>165</v>
      </c>
      <c r="Q99" s="117">
        <v>102</v>
      </c>
      <c r="R99" s="117">
        <v>583</v>
      </c>
      <c r="S99" s="117">
        <v>753</v>
      </c>
      <c r="T99" s="117">
        <v>408</v>
      </c>
      <c r="U99" s="117">
        <v>721</v>
      </c>
      <c r="V99" s="117">
        <v>199</v>
      </c>
      <c r="W99" s="117">
        <v>447</v>
      </c>
      <c r="X99" s="117">
        <v>505</v>
      </c>
      <c r="Y99" s="117">
        <v>679</v>
      </c>
      <c r="Z99" s="117">
        <v>388</v>
      </c>
      <c r="AA99" s="117">
        <v>716</v>
      </c>
      <c r="AB99" s="117">
        <v>291</v>
      </c>
      <c r="AC99" s="117">
        <v>233</v>
      </c>
      <c r="AD99" s="117">
        <v>573</v>
      </c>
      <c r="AE99" s="117">
        <v>369</v>
      </c>
      <c r="AF99" s="117">
        <v>447</v>
      </c>
      <c r="AG99" s="117">
        <v>744</v>
      </c>
      <c r="AH99" s="117">
        <v>946</v>
      </c>
      <c r="AI99" s="117">
        <v>749</v>
      </c>
      <c r="AJ99" s="117">
        <v>895</v>
      </c>
    </row>
    <row r="100" spans="1:36" ht="15" thickBot="1">
      <c r="A100" s="114"/>
      <c r="B100" s="91" t="s">
        <v>133</v>
      </c>
      <c r="C100" s="114"/>
      <c r="D100" s="94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</row>
    <row r="101" spans="1:36" ht="14">
      <c r="A101" s="109" t="s">
        <v>448</v>
      </c>
      <c r="B101" s="90" t="s">
        <v>449</v>
      </c>
      <c r="C101" s="109">
        <v>17225</v>
      </c>
      <c r="D101" s="89"/>
      <c r="E101" s="117">
        <v>722</v>
      </c>
      <c r="F101" s="117">
        <v>901</v>
      </c>
      <c r="G101" s="117">
        <v>311</v>
      </c>
      <c r="H101" s="117">
        <v>184</v>
      </c>
      <c r="I101" s="117">
        <v>136</v>
      </c>
      <c r="J101" s="117">
        <v>697</v>
      </c>
      <c r="K101" s="117">
        <v>680</v>
      </c>
      <c r="L101" s="117">
        <v>722</v>
      </c>
      <c r="M101" s="117">
        <v>952</v>
      </c>
      <c r="N101" s="117">
        <v>912</v>
      </c>
      <c r="O101" s="117">
        <v>243</v>
      </c>
      <c r="P101" s="117">
        <v>681</v>
      </c>
      <c r="Q101" s="117">
        <v>301</v>
      </c>
      <c r="R101" s="117">
        <v>590</v>
      </c>
      <c r="S101" s="117">
        <v>720</v>
      </c>
      <c r="T101" s="117">
        <v>184</v>
      </c>
      <c r="U101" s="117">
        <v>723</v>
      </c>
      <c r="V101" s="117">
        <v>553</v>
      </c>
      <c r="W101" s="117">
        <v>642</v>
      </c>
      <c r="X101" s="117">
        <v>827</v>
      </c>
      <c r="Y101" s="117">
        <v>291</v>
      </c>
      <c r="Z101" s="117">
        <v>63</v>
      </c>
      <c r="AA101" s="117">
        <v>695</v>
      </c>
      <c r="AB101" s="117">
        <v>872</v>
      </c>
      <c r="AC101" s="117">
        <v>408</v>
      </c>
      <c r="AD101" s="117">
        <v>541</v>
      </c>
      <c r="AE101" s="117">
        <v>888</v>
      </c>
      <c r="AF101" s="117">
        <v>209</v>
      </c>
      <c r="AG101" s="117">
        <v>495</v>
      </c>
      <c r="AH101" s="117">
        <v>295</v>
      </c>
      <c r="AI101" s="117">
        <v>724</v>
      </c>
      <c r="AJ101" s="117">
        <v>63</v>
      </c>
    </row>
    <row r="102" spans="1:36" ht="15" thickBot="1">
      <c r="A102" s="114"/>
      <c r="B102" s="91" t="s">
        <v>156</v>
      </c>
      <c r="C102" s="114"/>
      <c r="D102" s="94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</row>
    <row r="103" spans="1:36" ht="14">
      <c r="A103" s="109" t="s">
        <v>450</v>
      </c>
      <c r="B103" s="90" t="s">
        <v>451</v>
      </c>
      <c r="C103" s="109">
        <v>17203</v>
      </c>
      <c r="D103" s="89"/>
      <c r="E103" s="117">
        <v>931</v>
      </c>
      <c r="F103" s="117">
        <v>916</v>
      </c>
      <c r="G103" s="117">
        <v>252</v>
      </c>
      <c r="H103" s="117">
        <v>485</v>
      </c>
      <c r="I103" s="117">
        <v>359</v>
      </c>
      <c r="J103" s="117">
        <v>822</v>
      </c>
      <c r="K103" s="117">
        <v>674</v>
      </c>
      <c r="L103" s="117">
        <v>929</v>
      </c>
      <c r="M103" s="117">
        <v>471</v>
      </c>
      <c r="N103" s="117">
        <v>456</v>
      </c>
      <c r="O103" s="117">
        <v>141</v>
      </c>
      <c r="P103" s="117">
        <v>834</v>
      </c>
      <c r="Q103" s="117">
        <v>184</v>
      </c>
      <c r="R103" s="117">
        <v>810</v>
      </c>
      <c r="S103" s="117">
        <v>914</v>
      </c>
      <c r="T103" s="117">
        <v>29</v>
      </c>
      <c r="U103" s="117">
        <v>481</v>
      </c>
      <c r="V103" s="117">
        <v>532</v>
      </c>
      <c r="W103" s="117">
        <v>36</v>
      </c>
      <c r="X103" s="117">
        <v>638</v>
      </c>
      <c r="Y103" s="117">
        <v>311</v>
      </c>
      <c r="Z103" s="117">
        <v>456</v>
      </c>
      <c r="AA103" s="117">
        <v>122</v>
      </c>
      <c r="AB103" s="117">
        <v>826</v>
      </c>
      <c r="AC103" s="117">
        <v>897</v>
      </c>
      <c r="AD103" s="117">
        <v>184</v>
      </c>
      <c r="AE103" s="117">
        <v>906</v>
      </c>
      <c r="AF103" s="117">
        <v>714</v>
      </c>
      <c r="AG103" s="117">
        <v>379</v>
      </c>
      <c r="AH103" s="117">
        <v>295</v>
      </c>
      <c r="AI103" s="117">
        <v>466</v>
      </c>
      <c r="AJ103" s="117">
        <v>753</v>
      </c>
    </row>
    <row r="104" spans="1:36" ht="15" thickBot="1">
      <c r="A104" s="114"/>
      <c r="B104" s="91" t="s">
        <v>152</v>
      </c>
      <c r="C104" s="114"/>
      <c r="D104" s="94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</row>
    <row r="105" spans="1:36" ht="14">
      <c r="A105" s="109" t="s">
        <v>452</v>
      </c>
      <c r="B105" s="90" t="s">
        <v>453</v>
      </c>
      <c r="C105" s="109">
        <v>17137</v>
      </c>
      <c r="D105" s="89">
        <f>C105/32</f>
        <v>535.53125</v>
      </c>
      <c r="E105" s="117">
        <v>845</v>
      </c>
      <c r="F105" s="117">
        <v>315</v>
      </c>
      <c r="G105" s="117">
        <v>899</v>
      </c>
      <c r="H105" s="117">
        <v>223</v>
      </c>
      <c r="I105" s="117">
        <v>252</v>
      </c>
      <c r="J105" s="117">
        <v>119</v>
      </c>
      <c r="K105" s="117">
        <v>375</v>
      </c>
      <c r="L105" s="117">
        <v>683</v>
      </c>
      <c r="M105" s="117">
        <v>948</v>
      </c>
      <c r="N105" s="117">
        <v>476</v>
      </c>
      <c r="O105" s="117">
        <v>19</v>
      </c>
      <c r="P105" s="117">
        <v>755</v>
      </c>
      <c r="Q105" s="117">
        <v>537</v>
      </c>
      <c r="R105" s="117">
        <v>803</v>
      </c>
      <c r="S105" s="117">
        <v>957</v>
      </c>
      <c r="T105" s="117">
        <v>398</v>
      </c>
      <c r="U105" s="117">
        <v>634</v>
      </c>
      <c r="V105" s="117">
        <v>476</v>
      </c>
      <c r="W105" s="117">
        <v>816</v>
      </c>
      <c r="X105" s="117">
        <v>668</v>
      </c>
      <c r="Y105" s="117">
        <v>779</v>
      </c>
      <c r="Z105" s="117">
        <v>731</v>
      </c>
      <c r="AA105" s="117">
        <v>884</v>
      </c>
      <c r="AB105" s="117">
        <v>948</v>
      </c>
      <c r="AC105" s="117">
        <v>102</v>
      </c>
      <c r="AD105" s="117">
        <v>184</v>
      </c>
      <c r="AE105" s="117">
        <v>311</v>
      </c>
      <c r="AF105" s="117">
        <v>632</v>
      </c>
      <c r="AG105" s="117">
        <v>301</v>
      </c>
      <c r="AH105" s="117">
        <v>295</v>
      </c>
      <c r="AI105" s="117">
        <v>126</v>
      </c>
      <c r="AJ105" s="117">
        <v>646</v>
      </c>
    </row>
    <row r="106" spans="1:36" ht="15" thickBot="1">
      <c r="A106" s="114"/>
      <c r="B106" s="91" t="s">
        <v>188</v>
      </c>
      <c r="C106" s="114"/>
      <c r="D106" s="94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</row>
    <row r="107" spans="1:36" ht="14">
      <c r="A107" s="109" t="s">
        <v>454</v>
      </c>
      <c r="B107" s="90" t="s">
        <v>455</v>
      </c>
      <c r="C107" s="109">
        <v>17054</v>
      </c>
      <c r="D107" s="89"/>
      <c r="E107" s="117">
        <v>262</v>
      </c>
      <c r="F107" s="117">
        <v>115</v>
      </c>
      <c r="G107" s="117">
        <v>398</v>
      </c>
      <c r="H107" s="117">
        <v>800</v>
      </c>
      <c r="I107" s="117">
        <v>866</v>
      </c>
      <c r="J107" s="117">
        <v>868</v>
      </c>
      <c r="K107" s="117">
        <v>656</v>
      </c>
      <c r="L107" s="117">
        <v>49</v>
      </c>
      <c r="M107" s="117">
        <v>750</v>
      </c>
      <c r="N107" s="117">
        <v>359</v>
      </c>
      <c r="O107" s="117">
        <v>516</v>
      </c>
      <c r="P107" s="117">
        <v>165</v>
      </c>
      <c r="Q107" s="117">
        <v>350</v>
      </c>
      <c r="R107" s="117">
        <v>311</v>
      </c>
      <c r="S107" s="117">
        <v>262</v>
      </c>
      <c r="T107" s="117">
        <v>854</v>
      </c>
      <c r="U107" s="117">
        <v>398</v>
      </c>
      <c r="V107" s="117">
        <v>301</v>
      </c>
      <c r="W107" s="117">
        <v>320</v>
      </c>
      <c r="X107" s="117">
        <v>320</v>
      </c>
      <c r="Y107" s="117">
        <v>760</v>
      </c>
      <c r="Z107" s="117">
        <v>374</v>
      </c>
      <c r="AA107" s="117">
        <v>704</v>
      </c>
      <c r="AB107" s="117">
        <v>905</v>
      </c>
      <c r="AC107" s="117">
        <v>931</v>
      </c>
      <c r="AD107" s="117">
        <v>184</v>
      </c>
      <c r="AE107" s="117">
        <v>184</v>
      </c>
      <c r="AF107" s="117">
        <v>983</v>
      </c>
      <c r="AG107" s="117">
        <v>272</v>
      </c>
      <c r="AH107" s="117">
        <v>966</v>
      </c>
      <c r="AI107" s="117">
        <v>995</v>
      </c>
      <c r="AJ107" s="117">
        <v>876</v>
      </c>
    </row>
    <row r="108" spans="1:36" ht="15" thickBot="1">
      <c r="A108" s="114"/>
      <c r="B108" s="91" t="s">
        <v>135</v>
      </c>
      <c r="C108" s="114"/>
      <c r="D108" s="94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</row>
    <row r="109" spans="1:36" ht="14">
      <c r="A109" s="109" t="s">
        <v>456</v>
      </c>
      <c r="B109" s="90" t="s">
        <v>457</v>
      </c>
      <c r="C109" s="109">
        <v>16961</v>
      </c>
      <c r="D109" s="89"/>
      <c r="E109" s="117">
        <v>87</v>
      </c>
      <c r="F109" s="117">
        <v>315</v>
      </c>
      <c r="G109" s="117">
        <v>645</v>
      </c>
      <c r="H109" s="117">
        <v>928</v>
      </c>
      <c r="I109" s="117">
        <v>887</v>
      </c>
      <c r="J109" s="117">
        <v>320</v>
      </c>
      <c r="K109" s="117">
        <v>645</v>
      </c>
      <c r="L109" s="117">
        <v>325</v>
      </c>
      <c r="M109" s="117">
        <v>505</v>
      </c>
      <c r="N109" s="117">
        <v>744</v>
      </c>
      <c r="O109" s="117">
        <v>950</v>
      </c>
      <c r="P109" s="117">
        <v>165</v>
      </c>
      <c r="Q109" s="117">
        <v>508</v>
      </c>
      <c r="R109" s="117">
        <v>165</v>
      </c>
      <c r="S109" s="117">
        <v>175</v>
      </c>
      <c r="T109" s="117">
        <v>681</v>
      </c>
      <c r="U109" s="117">
        <v>864</v>
      </c>
      <c r="V109" s="117">
        <v>555</v>
      </c>
      <c r="W109" s="117">
        <v>194</v>
      </c>
      <c r="X109" s="117">
        <v>330</v>
      </c>
      <c r="Y109" s="117">
        <v>970</v>
      </c>
      <c r="Z109" s="117">
        <v>1000</v>
      </c>
      <c r="AA109" s="117">
        <v>987</v>
      </c>
      <c r="AB109" s="117">
        <v>722</v>
      </c>
      <c r="AC109" s="117">
        <v>485</v>
      </c>
      <c r="AD109" s="117">
        <v>184</v>
      </c>
      <c r="AE109" s="117">
        <v>107</v>
      </c>
      <c r="AF109" s="117">
        <v>78</v>
      </c>
      <c r="AG109" s="117">
        <v>753</v>
      </c>
      <c r="AH109" s="117">
        <v>838</v>
      </c>
      <c r="AI109" s="117">
        <v>165</v>
      </c>
      <c r="AJ109" s="117">
        <v>684</v>
      </c>
    </row>
    <row r="110" spans="1:36" ht="15" thickBot="1">
      <c r="A110" s="114"/>
      <c r="B110" s="91" t="s">
        <v>135</v>
      </c>
      <c r="C110" s="114"/>
      <c r="D110" s="94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</row>
    <row r="111" spans="1:36" ht="14">
      <c r="A111" s="109" t="s">
        <v>458</v>
      </c>
      <c r="B111" s="90" t="s">
        <v>459</v>
      </c>
      <c r="C111" s="109">
        <v>16894</v>
      </c>
      <c r="D111" s="89"/>
      <c r="E111" s="117">
        <v>435</v>
      </c>
      <c r="F111" s="117">
        <v>315</v>
      </c>
      <c r="G111" s="117">
        <v>954</v>
      </c>
      <c r="H111" s="117">
        <v>861</v>
      </c>
      <c r="I111" s="117">
        <v>97</v>
      </c>
      <c r="J111" s="117">
        <v>184</v>
      </c>
      <c r="K111" s="117">
        <v>703</v>
      </c>
      <c r="L111" s="117">
        <v>574</v>
      </c>
      <c r="M111" s="117">
        <v>214</v>
      </c>
      <c r="N111" s="117">
        <v>485</v>
      </c>
      <c r="O111" s="117">
        <v>97</v>
      </c>
      <c r="P111" s="117">
        <v>165</v>
      </c>
      <c r="Q111" s="117">
        <v>826</v>
      </c>
      <c r="R111" s="117">
        <v>654</v>
      </c>
      <c r="S111" s="117">
        <v>548</v>
      </c>
      <c r="T111" s="117">
        <v>869</v>
      </c>
      <c r="U111" s="117">
        <v>934</v>
      </c>
      <c r="V111" s="117">
        <v>102</v>
      </c>
      <c r="W111" s="117">
        <v>282</v>
      </c>
      <c r="X111" s="117">
        <v>427</v>
      </c>
      <c r="Y111" s="117">
        <v>777</v>
      </c>
      <c r="Z111" s="117">
        <v>808</v>
      </c>
      <c r="AA111" s="117">
        <v>39</v>
      </c>
      <c r="AB111" s="117">
        <v>675</v>
      </c>
      <c r="AC111" s="117">
        <v>359</v>
      </c>
      <c r="AD111" s="117">
        <v>668</v>
      </c>
      <c r="AE111" s="117">
        <v>366</v>
      </c>
      <c r="AF111" s="117">
        <v>950</v>
      </c>
      <c r="AG111" s="117">
        <v>794</v>
      </c>
      <c r="AH111" s="117">
        <v>822</v>
      </c>
      <c r="AI111" s="117">
        <v>114</v>
      </c>
      <c r="AJ111" s="117">
        <v>796</v>
      </c>
    </row>
    <row r="112" spans="1:36" ht="15" thickBot="1">
      <c r="A112" s="114"/>
      <c r="B112" s="91" t="s">
        <v>169</v>
      </c>
      <c r="C112" s="114"/>
      <c r="D112" s="94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</row>
    <row r="113" spans="1:36" ht="14">
      <c r="A113" s="109" t="s">
        <v>460</v>
      </c>
      <c r="B113" s="90" t="s">
        <v>461</v>
      </c>
      <c r="C113" s="109">
        <v>16882</v>
      </c>
      <c r="D113" s="89"/>
      <c r="E113" s="117">
        <v>350</v>
      </c>
      <c r="F113" s="117">
        <v>815</v>
      </c>
      <c r="G113" s="117">
        <v>359</v>
      </c>
      <c r="H113" s="117">
        <v>922</v>
      </c>
      <c r="I113" s="117">
        <v>485</v>
      </c>
      <c r="J113" s="117">
        <v>291</v>
      </c>
      <c r="K113" s="117">
        <v>320</v>
      </c>
      <c r="L113" s="117">
        <v>311</v>
      </c>
      <c r="M113" s="117">
        <v>686</v>
      </c>
      <c r="N113" s="117">
        <v>894</v>
      </c>
      <c r="O113" s="117">
        <v>818</v>
      </c>
      <c r="P113" s="117">
        <v>165</v>
      </c>
      <c r="Q113" s="117">
        <v>976</v>
      </c>
      <c r="R113" s="117">
        <v>495</v>
      </c>
      <c r="S113" s="117">
        <v>957</v>
      </c>
      <c r="T113" s="117">
        <v>762</v>
      </c>
      <c r="U113" s="117">
        <v>698</v>
      </c>
      <c r="V113" s="117">
        <v>535</v>
      </c>
      <c r="W113" s="117">
        <v>485</v>
      </c>
      <c r="X113" s="117">
        <v>350</v>
      </c>
      <c r="Y113" s="117">
        <v>553</v>
      </c>
      <c r="Z113" s="117">
        <v>291</v>
      </c>
      <c r="AA113" s="117">
        <v>49</v>
      </c>
      <c r="AB113" s="117">
        <v>476</v>
      </c>
      <c r="AC113" s="117">
        <v>214</v>
      </c>
      <c r="AD113" s="117">
        <v>184</v>
      </c>
      <c r="AE113" s="117">
        <v>243</v>
      </c>
      <c r="AF113" s="117">
        <v>875</v>
      </c>
      <c r="AG113" s="117">
        <v>223</v>
      </c>
      <c r="AH113" s="117">
        <v>942</v>
      </c>
      <c r="AI113" s="117">
        <v>282</v>
      </c>
      <c r="AJ113" s="117">
        <v>876</v>
      </c>
    </row>
    <row r="114" spans="1:36" ht="15" thickBot="1">
      <c r="A114" s="114"/>
      <c r="B114" s="91" t="s">
        <v>160</v>
      </c>
      <c r="C114" s="114"/>
      <c r="D114" s="94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</row>
    <row r="115" spans="1:36" ht="14">
      <c r="A115" s="109" t="s">
        <v>462</v>
      </c>
      <c r="B115" s="90" t="s">
        <v>463</v>
      </c>
      <c r="C115" s="109">
        <v>16686</v>
      </c>
      <c r="D115" s="89"/>
      <c r="E115" s="117">
        <v>388</v>
      </c>
      <c r="F115" s="117">
        <v>877</v>
      </c>
      <c r="G115" s="117">
        <v>723</v>
      </c>
      <c r="H115" s="117">
        <v>126</v>
      </c>
      <c r="I115" s="117">
        <v>719</v>
      </c>
      <c r="J115" s="117">
        <v>548</v>
      </c>
      <c r="K115" s="117">
        <v>97</v>
      </c>
      <c r="L115" s="117">
        <v>437</v>
      </c>
      <c r="M115" s="117">
        <v>967</v>
      </c>
      <c r="N115" s="117">
        <v>146</v>
      </c>
      <c r="O115" s="117">
        <v>702</v>
      </c>
      <c r="P115" s="117">
        <v>165</v>
      </c>
      <c r="Q115" s="117">
        <v>87</v>
      </c>
      <c r="R115" s="117">
        <v>829</v>
      </c>
      <c r="S115" s="117">
        <v>398</v>
      </c>
      <c r="T115" s="117">
        <v>87</v>
      </c>
      <c r="U115" s="117">
        <v>741</v>
      </c>
      <c r="V115" s="117">
        <v>526</v>
      </c>
      <c r="W115" s="117">
        <v>877</v>
      </c>
      <c r="X115" s="117">
        <v>252</v>
      </c>
      <c r="Y115" s="117">
        <v>756</v>
      </c>
      <c r="Z115" s="117">
        <v>927</v>
      </c>
      <c r="AA115" s="117">
        <v>538</v>
      </c>
      <c r="AB115" s="117">
        <v>388</v>
      </c>
      <c r="AC115" s="117">
        <v>841</v>
      </c>
      <c r="AD115" s="117">
        <v>0</v>
      </c>
      <c r="AE115" s="117">
        <v>933</v>
      </c>
      <c r="AF115" s="117">
        <v>0</v>
      </c>
      <c r="AG115" s="117">
        <v>369</v>
      </c>
      <c r="AH115" s="117">
        <v>890</v>
      </c>
      <c r="AI115" s="117">
        <v>432</v>
      </c>
      <c r="AJ115" s="117">
        <v>920</v>
      </c>
    </row>
    <row r="116" spans="1:36" ht="15" thickBot="1">
      <c r="A116" s="114"/>
      <c r="B116" s="91" t="s">
        <v>142</v>
      </c>
      <c r="C116" s="114"/>
      <c r="D116" s="94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</row>
    <row r="117" spans="1:36" ht="14">
      <c r="A117" s="109" t="s">
        <v>464</v>
      </c>
      <c r="B117" s="90" t="s">
        <v>465</v>
      </c>
      <c r="C117" s="109">
        <v>16567</v>
      </c>
      <c r="D117" s="89"/>
      <c r="E117" s="117">
        <v>594</v>
      </c>
      <c r="F117" s="117">
        <v>712</v>
      </c>
      <c r="G117" s="117">
        <v>214</v>
      </c>
      <c r="H117" s="117">
        <v>408</v>
      </c>
      <c r="I117" s="117">
        <v>495</v>
      </c>
      <c r="J117" s="117">
        <v>359</v>
      </c>
      <c r="K117" s="117">
        <v>546</v>
      </c>
      <c r="L117" s="117">
        <v>165</v>
      </c>
      <c r="M117" s="117">
        <v>785</v>
      </c>
      <c r="N117" s="117">
        <v>204</v>
      </c>
      <c r="O117" s="117">
        <v>800</v>
      </c>
      <c r="P117" s="117">
        <v>858</v>
      </c>
      <c r="Q117" s="117">
        <v>194</v>
      </c>
      <c r="R117" s="117">
        <v>886</v>
      </c>
      <c r="S117" s="117">
        <v>828</v>
      </c>
      <c r="T117" s="117">
        <v>432</v>
      </c>
      <c r="U117" s="117">
        <v>340</v>
      </c>
      <c r="V117" s="117">
        <v>583</v>
      </c>
      <c r="W117" s="117">
        <v>456</v>
      </c>
      <c r="X117" s="117">
        <v>301</v>
      </c>
      <c r="Y117" s="117">
        <v>952</v>
      </c>
      <c r="Z117" s="117">
        <v>829</v>
      </c>
      <c r="AA117" s="117">
        <v>33</v>
      </c>
      <c r="AB117" s="117">
        <v>505</v>
      </c>
      <c r="AC117" s="117">
        <v>764</v>
      </c>
      <c r="AD117" s="117">
        <v>184</v>
      </c>
      <c r="AE117" s="117">
        <v>828</v>
      </c>
      <c r="AF117" s="117">
        <v>645</v>
      </c>
      <c r="AG117" s="117">
        <v>398</v>
      </c>
      <c r="AH117" s="117">
        <v>832</v>
      </c>
      <c r="AI117" s="117">
        <v>175</v>
      </c>
      <c r="AJ117" s="117">
        <v>262</v>
      </c>
    </row>
    <row r="118" spans="1:36" ht="15" thickBot="1">
      <c r="A118" s="114"/>
      <c r="B118" s="91" t="s">
        <v>146</v>
      </c>
      <c r="C118" s="114"/>
      <c r="D118" s="94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</row>
    <row r="119" spans="1:36" ht="14">
      <c r="A119" s="109" t="s">
        <v>466</v>
      </c>
      <c r="B119" s="90" t="s">
        <v>467</v>
      </c>
      <c r="C119" s="109">
        <v>16403</v>
      </c>
      <c r="D119" s="89">
        <f>C119/32</f>
        <v>512.59375</v>
      </c>
      <c r="E119" s="117">
        <v>787</v>
      </c>
      <c r="F119" s="117">
        <v>983</v>
      </c>
      <c r="G119" s="117">
        <v>282</v>
      </c>
      <c r="H119" s="117">
        <v>379</v>
      </c>
      <c r="I119" s="117">
        <v>175</v>
      </c>
      <c r="J119" s="117">
        <v>194</v>
      </c>
      <c r="K119" s="117">
        <v>610</v>
      </c>
      <c r="L119" s="117">
        <v>905</v>
      </c>
      <c r="M119" s="117">
        <v>831</v>
      </c>
      <c r="N119" s="117">
        <v>830</v>
      </c>
      <c r="O119" s="117">
        <v>10</v>
      </c>
      <c r="P119" s="117">
        <v>832</v>
      </c>
      <c r="Q119" s="117">
        <v>835</v>
      </c>
      <c r="R119" s="117">
        <v>742</v>
      </c>
      <c r="S119" s="117">
        <v>350</v>
      </c>
      <c r="T119" s="117">
        <v>248</v>
      </c>
      <c r="U119" s="117">
        <v>887</v>
      </c>
      <c r="V119" s="117">
        <v>557</v>
      </c>
      <c r="W119" s="117">
        <v>238</v>
      </c>
      <c r="X119" s="117">
        <v>141</v>
      </c>
      <c r="Y119" s="117">
        <v>107</v>
      </c>
      <c r="Z119" s="117">
        <v>311</v>
      </c>
      <c r="AA119" s="117">
        <v>456</v>
      </c>
      <c r="AB119" s="117">
        <v>790</v>
      </c>
      <c r="AC119" s="117">
        <v>442</v>
      </c>
      <c r="AD119" s="117">
        <v>780</v>
      </c>
      <c r="AE119" s="117">
        <v>78</v>
      </c>
      <c r="AF119" s="117">
        <v>456</v>
      </c>
      <c r="AG119" s="117">
        <v>571</v>
      </c>
      <c r="AH119" s="117">
        <v>926</v>
      </c>
      <c r="AI119" s="117">
        <v>233</v>
      </c>
      <c r="AJ119" s="117">
        <v>437</v>
      </c>
    </row>
    <row r="120" spans="1:36" ht="15" thickBot="1">
      <c r="A120" s="114"/>
      <c r="B120" s="91" t="s">
        <v>188</v>
      </c>
      <c r="C120" s="114"/>
      <c r="D120" s="94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</row>
    <row r="121" spans="1:36" ht="14">
      <c r="A121" s="109" t="s">
        <v>468</v>
      </c>
      <c r="B121" s="90" t="s">
        <v>469</v>
      </c>
      <c r="C121" s="109">
        <v>16252</v>
      </c>
      <c r="D121" s="89"/>
      <c r="E121" s="117">
        <v>781</v>
      </c>
      <c r="F121" s="117">
        <v>315</v>
      </c>
      <c r="G121" s="117">
        <v>511</v>
      </c>
      <c r="H121" s="117">
        <v>417</v>
      </c>
      <c r="I121" s="117">
        <v>856</v>
      </c>
      <c r="J121" s="117">
        <v>878</v>
      </c>
      <c r="K121" s="117">
        <v>155</v>
      </c>
      <c r="L121" s="117">
        <v>850</v>
      </c>
      <c r="M121" s="117">
        <v>282</v>
      </c>
      <c r="N121" s="117">
        <v>165</v>
      </c>
      <c r="O121" s="117">
        <v>926</v>
      </c>
      <c r="P121" s="117">
        <v>165</v>
      </c>
      <c r="Q121" s="117">
        <v>517</v>
      </c>
      <c r="R121" s="117">
        <v>656</v>
      </c>
      <c r="S121" s="117">
        <v>485</v>
      </c>
      <c r="T121" s="117">
        <v>277</v>
      </c>
      <c r="U121" s="117">
        <v>783</v>
      </c>
      <c r="V121" s="117">
        <v>320</v>
      </c>
      <c r="W121" s="117">
        <v>711</v>
      </c>
      <c r="X121" s="117">
        <v>732</v>
      </c>
      <c r="Y121" s="117">
        <v>456</v>
      </c>
      <c r="Z121" s="117">
        <v>330</v>
      </c>
      <c r="AA121" s="117">
        <v>829</v>
      </c>
      <c r="AB121" s="117">
        <v>456</v>
      </c>
      <c r="AC121" s="117">
        <v>126</v>
      </c>
      <c r="AD121" s="117">
        <v>736</v>
      </c>
      <c r="AE121" s="117">
        <v>214</v>
      </c>
      <c r="AF121" s="117">
        <v>692</v>
      </c>
      <c r="AG121" s="117">
        <v>885</v>
      </c>
      <c r="AH121" s="117">
        <v>295</v>
      </c>
      <c r="AI121" s="117">
        <v>388</v>
      </c>
      <c r="AJ121" s="117">
        <v>63</v>
      </c>
    </row>
    <row r="122" spans="1:36" ht="15" thickBot="1">
      <c r="A122" s="114"/>
      <c r="B122" s="91" t="s">
        <v>133</v>
      </c>
      <c r="C122" s="114"/>
      <c r="D122" s="94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</row>
    <row r="123" spans="1:36" ht="14">
      <c r="A123" s="109" t="s">
        <v>470</v>
      </c>
      <c r="B123" s="90" t="s">
        <v>471</v>
      </c>
      <c r="C123" s="109">
        <v>15824</v>
      </c>
      <c r="D123" s="89"/>
      <c r="E123" s="117">
        <v>276</v>
      </c>
      <c r="F123" s="117">
        <v>1000</v>
      </c>
      <c r="G123" s="117">
        <v>408</v>
      </c>
      <c r="H123" s="117">
        <v>330</v>
      </c>
      <c r="I123" s="117">
        <v>427</v>
      </c>
      <c r="J123" s="117">
        <v>252</v>
      </c>
      <c r="K123" s="117">
        <v>587</v>
      </c>
      <c r="L123" s="117">
        <v>594</v>
      </c>
      <c r="M123" s="117">
        <v>649</v>
      </c>
      <c r="N123" s="117">
        <v>690</v>
      </c>
      <c r="O123" s="117">
        <v>78</v>
      </c>
      <c r="P123" s="117">
        <v>165</v>
      </c>
      <c r="Q123" s="117">
        <v>427</v>
      </c>
      <c r="R123" s="117">
        <v>219</v>
      </c>
      <c r="S123" s="117">
        <v>968</v>
      </c>
      <c r="T123" s="117">
        <v>505</v>
      </c>
      <c r="U123" s="117">
        <v>634</v>
      </c>
      <c r="V123" s="117">
        <v>272</v>
      </c>
      <c r="W123" s="117">
        <v>417</v>
      </c>
      <c r="X123" s="117">
        <v>772</v>
      </c>
      <c r="Y123" s="117">
        <v>760</v>
      </c>
      <c r="Z123" s="117">
        <v>872</v>
      </c>
      <c r="AA123" s="117">
        <v>495</v>
      </c>
      <c r="AB123" s="117">
        <v>165</v>
      </c>
      <c r="AC123" s="117">
        <v>612</v>
      </c>
      <c r="AD123" s="117">
        <v>693</v>
      </c>
      <c r="AE123" s="117">
        <v>586</v>
      </c>
      <c r="AF123" s="117">
        <v>388</v>
      </c>
      <c r="AG123" s="117">
        <v>728</v>
      </c>
      <c r="AH123" s="117">
        <v>65</v>
      </c>
      <c r="AI123" s="117">
        <v>87</v>
      </c>
      <c r="AJ123" s="117">
        <v>703</v>
      </c>
    </row>
    <row r="124" spans="1:36" ht="15" thickBot="1">
      <c r="A124" s="114"/>
      <c r="B124" s="91" t="s">
        <v>138</v>
      </c>
      <c r="C124" s="114"/>
      <c r="D124" s="94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</row>
    <row r="125" spans="1:36" ht="14">
      <c r="A125" s="109" t="s">
        <v>472</v>
      </c>
      <c r="B125" s="90" t="s">
        <v>473</v>
      </c>
      <c r="C125" s="109">
        <v>15815</v>
      </c>
      <c r="D125" s="89"/>
      <c r="E125" s="117">
        <v>505</v>
      </c>
      <c r="F125" s="117">
        <v>988</v>
      </c>
      <c r="G125" s="117">
        <v>223</v>
      </c>
      <c r="H125" s="117">
        <v>194</v>
      </c>
      <c r="I125" s="117">
        <v>740</v>
      </c>
      <c r="J125" s="117">
        <v>945</v>
      </c>
      <c r="K125" s="117">
        <v>49</v>
      </c>
      <c r="L125" s="117">
        <v>131</v>
      </c>
      <c r="M125" s="117">
        <v>781</v>
      </c>
      <c r="N125" s="117">
        <v>769</v>
      </c>
      <c r="O125" s="117">
        <v>272</v>
      </c>
      <c r="P125" s="117">
        <v>991</v>
      </c>
      <c r="Q125" s="117">
        <v>330</v>
      </c>
      <c r="R125" s="117">
        <v>369</v>
      </c>
      <c r="S125" s="117">
        <v>68</v>
      </c>
      <c r="T125" s="117">
        <v>680</v>
      </c>
      <c r="U125" s="117">
        <v>777</v>
      </c>
      <c r="V125" s="117">
        <v>521</v>
      </c>
      <c r="W125" s="117">
        <v>437</v>
      </c>
      <c r="X125" s="117">
        <v>757</v>
      </c>
      <c r="Y125" s="117">
        <v>693</v>
      </c>
      <c r="Z125" s="117">
        <v>243</v>
      </c>
      <c r="AA125" s="117">
        <v>600</v>
      </c>
      <c r="AB125" s="117">
        <v>427</v>
      </c>
      <c r="AC125" s="117">
        <v>87</v>
      </c>
      <c r="AD125" s="117">
        <v>699</v>
      </c>
      <c r="AE125" s="117">
        <v>719</v>
      </c>
      <c r="AF125" s="117">
        <v>364</v>
      </c>
      <c r="AG125" s="117">
        <v>311</v>
      </c>
      <c r="AH125" s="117">
        <v>295</v>
      </c>
      <c r="AI125" s="117">
        <v>787</v>
      </c>
      <c r="AJ125" s="117">
        <v>63</v>
      </c>
    </row>
    <row r="126" spans="1:36" ht="15" thickBot="1">
      <c r="A126" s="114"/>
      <c r="B126" s="91" t="s">
        <v>160</v>
      </c>
      <c r="C126" s="114"/>
      <c r="D126" s="94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</row>
    <row r="127" spans="1:36" ht="14">
      <c r="A127" s="109" t="s">
        <v>474</v>
      </c>
      <c r="B127" s="90" t="s">
        <v>475</v>
      </c>
      <c r="C127" s="109">
        <v>15643</v>
      </c>
      <c r="D127" s="89"/>
      <c r="E127" s="117">
        <v>437</v>
      </c>
      <c r="F127" s="117">
        <v>834</v>
      </c>
      <c r="G127" s="117">
        <v>204</v>
      </c>
      <c r="H127" s="117">
        <v>905</v>
      </c>
      <c r="I127" s="117">
        <v>864</v>
      </c>
      <c r="J127" s="117">
        <v>669</v>
      </c>
      <c r="K127" s="117">
        <v>350</v>
      </c>
      <c r="L127" s="117">
        <v>233</v>
      </c>
      <c r="M127" s="117">
        <v>776</v>
      </c>
      <c r="N127" s="117">
        <v>1000</v>
      </c>
      <c r="O127" s="117">
        <v>214</v>
      </c>
      <c r="P127" s="117">
        <v>456</v>
      </c>
      <c r="Q127" s="117">
        <v>131</v>
      </c>
      <c r="R127" s="117">
        <v>320</v>
      </c>
      <c r="S127" s="117">
        <v>427</v>
      </c>
      <c r="T127" s="117">
        <v>716</v>
      </c>
      <c r="U127" s="117">
        <v>209</v>
      </c>
      <c r="V127" s="117">
        <v>512</v>
      </c>
      <c r="W127" s="117">
        <v>517</v>
      </c>
      <c r="X127" s="117">
        <v>282</v>
      </c>
      <c r="Y127" s="117">
        <v>427</v>
      </c>
      <c r="Z127" s="117">
        <v>885</v>
      </c>
      <c r="AA127" s="117">
        <v>68</v>
      </c>
      <c r="AB127" s="117">
        <v>975</v>
      </c>
      <c r="AC127" s="117">
        <v>184</v>
      </c>
      <c r="AD127" s="117">
        <v>427</v>
      </c>
      <c r="AE127" s="117">
        <v>604</v>
      </c>
      <c r="AF127" s="117">
        <v>311</v>
      </c>
      <c r="AG127" s="117">
        <v>335</v>
      </c>
      <c r="AH127" s="117">
        <v>826</v>
      </c>
      <c r="AI127" s="117">
        <v>408</v>
      </c>
      <c r="AJ127" s="117">
        <v>137</v>
      </c>
    </row>
    <row r="128" spans="1:36" ht="15" thickBot="1">
      <c r="A128" s="114"/>
      <c r="B128" s="91" t="s">
        <v>160</v>
      </c>
      <c r="C128" s="114"/>
      <c r="D128" s="94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</row>
    <row r="129" spans="1:36" ht="14">
      <c r="A129" s="109" t="s">
        <v>476</v>
      </c>
      <c r="B129" s="90" t="s">
        <v>477</v>
      </c>
      <c r="C129" s="109">
        <v>15516</v>
      </c>
      <c r="D129" s="89"/>
      <c r="E129" s="117">
        <v>248</v>
      </c>
      <c r="F129" s="117">
        <v>315</v>
      </c>
      <c r="G129" s="117">
        <v>194</v>
      </c>
      <c r="H129" s="117">
        <v>301</v>
      </c>
      <c r="I129" s="117">
        <v>447</v>
      </c>
      <c r="J129" s="117">
        <v>739</v>
      </c>
      <c r="K129" s="117">
        <v>616</v>
      </c>
      <c r="L129" s="117">
        <v>262</v>
      </c>
      <c r="M129" s="117">
        <v>784</v>
      </c>
      <c r="N129" s="117">
        <v>107</v>
      </c>
      <c r="O129" s="117">
        <v>987</v>
      </c>
      <c r="P129" s="117">
        <v>165</v>
      </c>
      <c r="Q129" s="117">
        <v>437</v>
      </c>
      <c r="R129" s="117">
        <v>812</v>
      </c>
      <c r="S129" s="117">
        <v>634</v>
      </c>
      <c r="T129" s="117">
        <v>796</v>
      </c>
      <c r="U129" s="117">
        <v>408</v>
      </c>
      <c r="V129" s="117">
        <v>243</v>
      </c>
      <c r="W129" s="117">
        <v>301</v>
      </c>
      <c r="X129" s="117">
        <v>867</v>
      </c>
      <c r="Y129" s="117">
        <v>770</v>
      </c>
      <c r="Z129" s="117">
        <v>495</v>
      </c>
      <c r="AA129" s="117">
        <v>306</v>
      </c>
      <c r="AB129" s="117">
        <v>816</v>
      </c>
      <c r="AC129" s="117">
        <v>78</v>
      </c>
      <c r="AD129" s="117">
        <v>184</v>
      </c>
      <c r="AE129" s="117">
        <v>126</v>
      </c>
      <c r="AF129" s="117">
        <v>117</v>
      </c>
      <c r="AG129" s="117">
        <v>447</v>
      </c>
      <c r="AH129" s="117">
        <v>956</v>
      </c>
      <c r="AI129" s="117">
        <v>824</v>
      </c>
      <c r="AJ129" s="117">
        <v>734</v>
      </c>
    </row>
    <row r="130" spans="1:36" ht="15" thickBot="1">
      <c r="A130" s="114"/>
      <c r="B130" s="91" t="s">
        <v>135</v>
      </c>
      <c r="C130" s="114"/>
      <c r="D130" s="94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</row>
    <row r="131" spans="1:36" ht="14">
      <c r="A131" s="109" t="s">
        <v>478</v>
      </c>
      <c r="B131" s="90" t="s">
        <v>479</v>
      </c>
      <c r="C131" s="109">
        <v>15489</v>
      </c>
      <c r="D131" s="89"/>
      <c r="E131" s="117">
        <v>58</v>
      </c>
      <c r="F131" s="117">
        <v>315</v>
      </c>
      <c r="G131" s="117">
        <v>884</v>
      </c>
      <c r="H131" s="117">
        <v>594</v>
      </c>
      <c r="I131" s="117">
        <v>730</v>
      </c>
      <c r="J131" s="117">
        <v>698</v>
      </c>
      <c r="K131" s="117">
        <v>466</v>
      </c>
      <c r="L131" s="117">
        <v>398</v>
      </c>
      <c r="M131" s="117">
        <v>1000</v>
      </c>
      <c r="N131" s="117">
        <v>466</v>
      </c>
      <c r="O131" s="117">
        <v>518</v>
      </c>
      <c r="P131" s="117">
        <v>165</v>
      </c>
      <c r="Q131" s="117">
        <v>658</v>
      </c>
      <c r="R131" s="117">
        <v>87</v>
      </c>
      <c r="S131" s="117">
        <v>233</v>
      </c>
      <c r="T131" s="117">
        <v>985</v>
      </c>
      <c r="U131" s="117">
        <v>780</v>
      </c>
      <c r="V131" s="117">
        <v>262</v>
      </c>
      <c r="W131" s="117">
        <v>146</v>
      </c>
      <c r="X131" s="117">
        <v>849</v>
      </c>
      <c r="Y131" s="117">
        <v>485</v>
      </c>
      <c r="Z131" s="117">
        <v>301</v>
      </c>
      <c r="AA131" s="117">
        <v>19</v>
      </c>
      <c r="AB131" s="117">
        <v>49</v>
      </c>
      <c r="AC131" s="117">
        <v>554</v>
      </c>
      <c r="AD131" s="117">
        <v>159</v>
      </c>
      <c r="AE131" s="117">
        <v>873</v>
      </c>
      <c r="AF131" s="117">
        <v>937</v>
      </c>
      <c r="AG131" s="117">
        <v>909</v>
      </c>
      <c r="AH131" s="117">
        <v>295</v>
      </c>
      <c r="AI131" s="117">
        <v>291</v>
      </c>
      <c r="AJ131" s="117">
        <v>325</v>
      </c>
    </row>
    <row r="132" spans="1:36" ht="15" thickBot="1">
      <c r="A132" s="114"/>
      <c r="B132" s="91" t="s">
        <v>203</v>
      </c>
      <c r="C132" s="114"/>
      <c r="D132" s="94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</row>
    <row r="133" spans="1:36" ht="14">
      <c r="A133" s="109" t="s">
        <v>480</v>
      </c>
      <c r="B133" s="90" t="s">
        <v>481</v>
      </c>
      <c r="C133" s="109">
        <v>15428</v>
      </c>
      <c r="D133" s="89"/>
      <c r="E133" s="117">
        <v>199</v>
      </c>
      <c r="F133" s="117">
        <v>315</v>
      </c>
      <c r="G133" s="117">
        <v>901</v>
      </c>
      <c r="H133" s="117">
        <v>340</v>
      </c>
      <c r="I133" s="117">
        <v>664</v>
      </c>
      <c r="J133" s="117">
        <v>755</v>
      </c>
      <c r="K133" s="117">
        <v>112</v>
      </c>
      <c r="L133" s="117">
        <v>914</v>
      </c>
      <c r="M133" s="117">
        <v>243</v>
      </c>
      <c r="N133" s="117">
        <v>558</v>
      </c>
      <c r="O133" s="117">
        <v>223</v>
      </c>
      <c r="P133" s="117">
        <v>437</v>
      </c>
      <c r="Q133" s="117">
        <v>757</v>
      </c>
      <c r="R133" s="117">
        <v>136</v>
      </c>
      <c r="S133" s="117">
        <v>720</v>
      </c>
      <c r="T133" s="117">
        <v>519</v>
      </c>
      <c r="U133" s="117">
        <v>569</v>
      </c>
      <c r="V133" s="117">
        <v>340</v>
      </c>
      <c r="W133" s="117">
        <v>640</v>
      </c>
      <c r="X133" s="117">
        <v>243</v>
      </c>
      <c r="Y133" s="117">
        <v>107</v>
      </c>
      <c r="Z133" s="117">
        <v>417</v>
      </c>
      <c r="AA133" s="117">
        <v>84</v>
      </c>
      <c r="AB133" s="117">
        <v>49</v>
      </c>
      <c r="AC133" s="117">
        <v>906</v>
      </c>
      <c r="AD133" s="117">
        <v>761</v>
      </c>
      <c r="AE133" s="117">
        <v>580</v>
      </c>
      <c r="AF133" s="117">
        <v>194</v>
      </c>
      <c r="AG133" s="117">
        <v>408</v>
      </c>
      <c r="AH133" s="117">
        <v>999</v>
      </c>
      <c r="AI133" s="117">
        <v>456</v>
      </c>
      <c r="AJ133" s="117">
        <v>882</v>
      </c>
    </row>
    <row r="134" spans="1:36" ht="15" thickBot="1">
      <c r="A134" s="114"/>
      <c r="B134" s="91" t="s">
        <v>135</v>
      </c>
      <c r="C134" s="114"/>
      <c r="D134" s="94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</row>
    <row r="135" spans="1:36" ht="14">
      <c r="A135" s="109" t="s">
        <v>482</v>
      </c>
      <c r="B135" s="90" t="s">
        <v>483</v>
      </c>
      <c r="C135" s="109">
        <v>15294</v>
      </c>
      <c r="D135" s="89"/>
      <c r="E135" s="117">
        <v>794</v>
      </c>
      <c r="F135" s="117">
        <v>928</v>
      </c>
      <c r="G135" s="117">
        <v>175</v>
      </c>
      <c r="H135" s="117">
        <v>727</v>
      </c>
      <c r="I135" s="117">
        <v>320</v>
      </c>
      <c r="J135" s="117">
        <v>49</v>
      </c>
      <c r="K135" s="117">
        <v>291</v>
      </c>
      <c r="L135" s="117">
        <v>369</v>
      </c>
      <c r="M135" s="117">
        <v>223</v>
      </c>
      <c r="N135" s="117">
        <v>651</v>
      </c>
      <c r="O135" s="117">
        <v>68</v>
      </c>
      <c r="P135" s="117">
        <v>369</v>
      </c>
      <c r="Q135" s="117">
        <v>340</v>
      </c>
      <c r="R135" s="117">
        <v>175</v>
      </c>
      <c r="S135" s="117">
        <v>860</v>
      </c>
      <c r="T135" s="117">
        <v>810</v>
      </c>
      <c r="U135" s="117">
        <v>707</v>
      </c>
      <c r="V135" s="117">
        <v>456</v>
      </c>
      <c r="W135" s="117">
        <v>476</v>
      </c>
      <c r="X135" s="117">
        <v>896</v>
      </c>
      <c r="Y135" s="117">
        <v>845</v>
      </c>
      <c r="Z135" s="117">
        <v>710</v>
      </c>
      <c r="AA135" s="117">
        <v>165</v>
      </c>
      <c r="AB135" s="117">
        <v>301</v>
      </c>
      <c r="AC135" s="117">
        <v>232</v>
      </c>
      <c r="AD135" s="117">
        <v>447</v>
      </c>
      <c r="AE135" s="117">
        <v>670</v>
      </c>
      <c r="AF135" s="117">
        <v>636</v>
      </c>
      <c r="AG135" s="117">
        <v>126</v>
      </c>
      <c r="AH135" s="117">
        <v>295</v>
      </c>
      <c r="AI135" s="117">
        <v>350</v>
      </c>
      <c r="AJ135" s="117">
        <v>833</v>
      </c>
    </row>
    <row r="136" spans="1:36" ht="15" thickBot="1">
      <c r="A136" s="114"/>
      <c r="B136" s="91" t="s">
        <v>138</v>
      </c>
      <c r="C136" s="114"/>
      <c r="D136" s="94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</row>
    <row r="137" spans="1:36" ht="14">
      <c r="A137" s="109" t="s">
        <v>484</v>
      </c>
      <c r="B137" s="90" t="s">
        <v>485</v>
      </c>
      <c r="C137" s="109">
        <v>15257</v>
      </c>
      <c r="D137" s="89"/>
      <c r="E137" s="117">
        <v>1000</v>
      </c>
      <c r="F137" s="117">
        <v>315</v>
      </c>
      <c r="G137" s="117">
        <v>785</v>
      </c>
      <c r="H137" s="117">
        <v>262</v>
      </c>
      <c r="I137" s="117">
        <v>214</v>
      </c>
      <c r="J137" s="117">
        <v>871</v>
      </c>
      <c r="K137" s="117">
        <v>534</v>
      </c>
      <c r="L137" s="117">
        <v>799</v>
      </c>
      <c r="M137" s="117">
        <v>720</v>
      </c>
      <c r="N137" s="117">
        <v>646</v>
      </c>
      <c r="O137" s="117">
        <v>485</v>
      </c>
      <c r="P137" s="117">
        <v>388</v>
      </c>
      <c r="Q137" s="117">
        <v>117</v>
      </c>
      <c r="R137" s="117">
        <v>728</v>
      </c>
      <c r="S137" s="117">
        <v>366</v>
      </c>
      <c r="T137" s="117">
        <v>49</v>
      </c>
      <c r="U137" s="117">
        <v>745</v>
      </c>
      <c r="V137" s="117">
        <v>165</v>
      </c>
      <c r="W137" s="117">
        <v>895</v>
      </c>
      <c r="X137" s="117">
        <v>214</v>
      </c>
      <c r="Y137" s="117">
        <v>466</v>
      </c>
      <c r="Z137" s="117">
        <v>684</v>
      </c>
      <c r="AA137" s="117">
        <v>282</v>
      </c>
      <c r="AB137" s="117">
        <v>466</v>
      </c>
      <c r="AC137" s="117">
        <v>713</v>
      </c>
      <c r="AD137" s="117">
        <v>184</v>
      </c>
      <c r="AE137" s="117">
        <v>272</v>
      </c>
      <c r="AF137" s="117">
        <v>87</v>
      </c>
      <c r="AG137" s="117">
        <v>39</v>
      </c>
      <c r="AH137" s="117">
        <v>897</v>
      </c>
      <c r="AI137" s="117">
        <v>364</v>
      </c>
      <c r="AJ137" s="117">
        <v>505</v>
      </c>
    </row>
    <row r="138" spans="1:36" ht="15" thickBot="1">
      <c r="A138" s="114"/>
      <c r="B138" s="91" t="s">
        <v>201</v>
      </c>
      <c r="C138" s="114"/>
      <c r="D138" s="94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</row>
    <row r="139" spans="1:36" ht="14">
      <c r="A139" s="109" t="s">
        <v>486</v>
      </c>
      <c r="B139" s="90" t="s">
        <v>487</v>
      </c>
      <c r="C139" s="109">
        <v>15170</v>
      </c>
      <c r="D139" s="89"/>
      <c r="E139" s="117">
        <v>760</v>
      </c>
      <c r="F139" s="117">
        <v>315</v>
      </c>
      <c r="G139" s="117">
        <v>320</v>
      </c>
      <c r="H139" s="117">
        <v>359</v>
      </c>
      <c r="I139" s="117">
        <v>223</v>
      </c>
      <c r="J139" s="117">
        <v>330</v>
      </c>
      <c r="K139" s="117">
        <v>569</v>
      </c>
      <c r="L139" s="117">
        <v>388</v>
      </c>
      <c r="M139" s="117">
        <v>649</v>
      </c>
      <c r="N139" s="117">
        <v>136</v>
      </c>
      <c r="O139" s="117">
        <v>320</v>
      </c>
      <c r="P139" s="117">
        <v>417</v>
      </c>
      <c r="Q139" s="117">
        <v>282</v>
      </c>
      <c r="R139" s="117">
        <v>684</v>
      </c>
      <c r="S139" s="117">
        <v>369</v>
      </c>
      <c r="T139" s="117">
        <v>58</v>
      </c>
      <c r="U139" s="117">
        <v>955</v>
      </c>
      <c r="V139" s="117">
        <v>513</v>
      </c>
      <c r="W139" s="117">
        <v>626</v>
      </c>
      <c r="X139" s="117">
        <v>638</v>
      </c>
      <c r="Y139" s="117">
        <v>252</v>
      </c>
      <c r="Z139" s="117">
        <v>629</v>
      </c>
      <c r="AA139" s="117">
        <v>984</v>
      </c>
      <c r="AB139" s="117">
        <v>272</v>
      </c>
      <c r="AC139" s="117">
        <v>888</v>
      </c>
      <c r="AD139" s="117">
        <v>184</v>
      </c>
      <c r="AE139" s="117">
        <v>350</v>
      </c>
      <c r="AF139" s="117">
        <v>613</v>
      </c>
      <c r="AG139" s="117">
        <v>39</v>
      </c>
      <c r="AH139" s="117">
        <v>911</v>
      </c>
      <c r="AI139" s="117">
        <v>826</v>
      </c>
      <c r="AJ139" s="117">
        <v>311</v>
      </c>
    </row>
    <row r="140" spans="1:36" ht="15" thickBot="1">
      <c r="A140" s="114"/>
      <c r="B140" s="91" t="s">
        <v>171</v>
      </c>
      <c r="C140" s="114"/>
      <c r="D140" s="94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</row>
    <row r="141" spans="1:36" ht="14">
      <c r="A141" s="109" t="s">
        <v>488</v>
      </c>
      <c r="B141" s="90" t="s">
        <v>489</v>
      </c>
      <c r="C141" s="109">
        <v>15114</v>
      </c>
      <c r="D141" s="89"/>
      <c r="E141" s="117">
        <v>369</v>
      </c>
      <c r="F141" s="117">
        <v>315</v>
      </c>
      <c r="G141" s="117">
        <v>574</v>
      </c>
      <c r="H141" s="117">
        <v>563</v>
      </c>
      <c r="I141" s="117">
        <v>517</v>
      </c>
      <c r="J141" s="117">
        <v>983</v>
      </c>
      <c r="K141" s="117">
        <v>272</v>
      </c>
      <c r="L141" s="117">
        <v>784</v>
      </c>
      <c r="M141" s="117">
        <v>761</v>
      </c>
      <c r="N141" s="117">
        <v>320</v>
      </c>
      <c r="O141" s="117">
        <v>184</v>
      </c>
      <c r="P141" s="117">
        <v>476</v>
      </c>
      <c r="Q141" s="117">
        <v>131</v>
      </c>
      <c r="R141" s="117">
        <v>849</v>
      </c>
      <c r="S141" s="117">
        <v>204</v>
      </c>
      <c r="T141" s="117">
        <v>637</v>
      </c>
      <c r="U141" s="117">
        <v>126</v>
      </c>
      <c r="V141" s="117">
        <v>731</v>
      </c>
      <c r="W141" s="117">
        <v>600</v>
      </c>
      <c r="X141" s="117">
        <v>19</v>
      </c>
      <c r="Y141" s="117">
        <v>890</v>
      </c>
      <c r="Z141" s="117">
        <v>595</v>
      </c>
      <c r="AA141" s="117">
        <v>19</v>
      </c>
      <c r="AB141" s="117">
        <v>49</v>
      </c>
      <c r="AC141" s="117">
        <v>136</v>
      </c>
      <c r="AD141" s="117">
        <v>678</v>
      </c>
      <c r="AE141" s="117">
        <v>733</v>
      </c>
      <c r="AF141" s="117">
        <v>495</v>
      </c>
      <c r="AG141" s="117">
        <v>959</v>
      </c>
      <c r="AH141" s="117">
        <v>295</v>
      </c>
      <c r="AI141" s="117">
        <v>787</v>
      </c>
      <c r="AJ141" s="117">
        <v>63</v>
      </c>
    </row>
    <row r="142" spans="1:36" ht="15" thickBot="1">
      <c r="A142" s="114"/>
      <c r="B142" s="91" t="s">
        <v>219</v>
      </c>
      <c r="C142" s="114"/>
      <c r="D142" s="94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</row>
    <row r="143" spans="1:36" ht="14">
      <c r="A143" s="109" t="s">
        <v>490</v>
      </c>
      <c r="B143" s="90" t="s">
        <v>491</v>
      </c>
      <c r="C143" s="109">
        <v>15047</v>
      </c>
      <c r="D143" s="89">
        <f>C143/32</f>
        <v>470.21875</v>
      </c>
      <c r="E143" s="117">
        <v>719</v>
      </c>
      <c r="F143" s="117">
        <v>-125</v>
      </c>
      <c r="G143" s="117">
        <v>608</v>
      </c>
      <c r="H143" s="117">
        <v>233</v>
      </c>
      <c r="I143" s="117">
        <v>184</v>
      </c>
      <c r="J143" s="117">
        <v>68</v>
      </c>
      <c r="K143" s="117">
        <v>639</v>
      </c>
      <c r="L143" s="117">
        <v>305</v>
      </c>
      <c r="M143" s="117">
        <v>117</v>
      </c>
      <c r="N143" s="117">
        <v>804</v>
      </c>
      <c r="O143" s="117">
        <v>87</v>
      </c>
      <c r="P143" s="117">
        <v>165</v>
      </c>
      <c r="Q143" s="117">
        <v>78</v>
      </c>
      <c r="R143" s="117">
        <v>146</v>
      </c>
      <c r="S143" s="117">
        <v>570</v>
      </c>
      <c r="T143" s="117">
        <v>695</v>
      </c>
      <c r="U143" s="117">
        <v>201</v>
      </c>
      <c r="V143" s="117">
        <v>662</v>
      </c>
      <c r="W143" s="117">
        <v>68</v>
      </c>
      <c r="X143" s="117">
        <v>485</v>
      </c>
      <c r="Y143" s="117">
        <v>854</v>
      </c>
      <c r="Z143" s="117">
        <v>859</v>
      </c>
      <c r="AA143" s="117">
        <v>417</v>
      </c>
      <c r="AB143" s="117">
        <v>954</v>
      </c>
      <c r="AC143" s="117">
        <v>427</v>
      </c>
      <c r="AD143" s="117">
        <v>456</v>
      </c>
      <c r="AE143" s="117">
        <v>529</v>
      </c>
      <c r="AF143" s="117">
        <v>795</v>
      </c>
      <c r="AG143" s="117">
        <v>951</v>
      </c>
      <c r="AH143" s="117">
        <v>971</v>
      </c>
      <c r="AI143" s="117">
        <v>649</v>
      </c>
      <c r="AJ143" s="117">
        <v>476</v>
      </c>
    </row>
    <row r="144" spans="1:36" ht="15" thickBot="1">
      <c r="A144" s="114"/>
      <c r="B144" s="91" t="s">
        <v>188</v>
      </c>
      <c r="C144" s="114"/>
      <c r="D144" s="94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</row>
    <row r="145" spans="1:36" ht="14">
      <c r="A145" s="109" t="s">
        <v>492</v>
      </c>
      <c r="B145" s="90" t="s">
        <v>310</v>
      </c>
      <c r="C145" s="109">
        <v>14970</v>
      </c>
      <c r="D145" s="89"/>
      <c r="E145" s="117">
        <v>282</v>
      </c>
      <c r="F145" s="117">
        <v>315</v>
      </c>
      <c r="G145" s="117">
        <v>422</v>
      </c>
      <c r="H145" s="117">
        <v>461</v>
      </c>
      <c r="I145" s="117">
        <v>204</v>
      </c>
      <c r="J145" s="117">
        <v>107</v>
      </c>
      <c r="K145" s="117">
        <v>878</v>
      </c>
      <c r="L145" s="117">
        <v>243</v>
      </c>
      <c r="M145" s="117">
        <v>704</v>
      </c>
      <c r="N145" s="117">
        <v>248</v>
      </c>
      <c r="O145" s="117">
        <v>752</v>
      </c>
      <c r="P145" s="117">
        <v>965</v>
      </c>
      <c r="Q145" s="117">
        <v>155</v>
      </c>
      <c r="R145" s="117">
        <v>243</v>
      </c>
      <c r="S145" s="117">
        <v>677</v>
      </c>
      <c r="T145" s="117">
        <v>447</v>
      </c>
      <c r="U145" s="117">
        <v>-426</v>
      </c>
      <c r="V145" s="117">
        <v>101</v>
      </c>
      <c r="W145" s="117">
        <v>693</v>
      </c>
      <c r="X145" s="117">
        <v>408</v>
      </c>
      <c r="Y145" s="117">
        <v>505</v>
      </c>
      <c r="Z145" s="117">
        <v>233</v>
      </c>
      <c r="AA145" s="117">
        <v>809</v>
      </c>
      <c r="AB145" s="117">
        <v>596</v>
      </c>
      <c r="AC145" s="117">
        <v>19</v>
      </c>
      <c r="AD145" s="117">
        <v>408</v>
      </c>
      <c r="AE145" s="117">
        <v>985</v>
      </c>
      <c r="AF145" s="117">
        <v>726</v>
      </c>
      <c r="AG145" s="117">
        <v>934</v>
      </c>
      <c r="AH145" s="117">
        <v>295</v>
      </c>
      <c r="AI145" s="117">
        <v>643</v>
      </c>
      <c r="AJ145" s="117">
        <v>938</v>
      </c>
    </row>
    <row r="146" spans="1:36" ht="15" thickBot="1">
      <c r="A146" s="114"/>
      <c r="B146" s="91" t="s">
        <v>242</v>
      </c>
      <c r="C146" s="114"/>
      <c r="D146" s="94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</row>
    <row r="147" spans="1:36" ht="14">
      <c r="A147" s="109" t="s">
        <v>493</v>
      </c>
      <c r="B147" s="90" t="s">
        <v>494</v>
      </c>
      <c r="C147" s="109">
        <v>14848</v>
      </c>
      <c r="D147" s="89"/>
      <c r="E147" s="117">
        <v>184</v>
      </c>
      <c r="F147" s="117">
        <v>315</v>
      </c>
      <c r="G147" s="117">
        <v>719</v>
      </c>
      <c r="H147" s="117">
        <v>700</v>
      </c>
      <c r="I147" s="117">
        <v>839</v>
      </c>
      <c r="J147" s="117">
        <v>282</v>
      </c>
      <c r="K147" s="117">
        <v>320</v>
      </c>
      <c r="L147" s="117">
        <v>155</v>
      </c>
      <c r="M147" s="117">
        <v>107</v>
      </c>
      <c r="N147" s="117">
        <v>427</v>
      </c>
      <c r="O147" s="117">
        <v>388</v>
      </c>
      <c r="P147" s="117">
        <v>884</v>
      </c>
      <c r="Q147" s="117">
        <v>165</v>
      </c>
      <c r="R147" s="117">
        <v>272</v>
      </c>
      <c r="S147" s="117">
        <v>388</v>
      </c>
      <c r="T147" s="117">
        <v>248</v>
      </c>
      <c r="U147" s="117">
        <v>252</v>
      </c>
      <c r="V147" s="117">
        <v>199</v>
      </c>
      <c r="W147" s="117">
        <v>623</v>
      </c>
      <c r="X147" s="117">
        <v>204</v>
      </c>
      <c r="Y147" s="117">
        <v>702</v>
      </c>
      <c r="Z147" s="117">
        <v>868</v>
      </c>
      <c r="AA147" s="117">
        <v>393</v>
      </c>
      <c r="AB147" s="117">
        <v>954</v>
      </c>
      <c r="AC147" s="117">
        <v>751</v>
      </c>
      <c r="AD147" s="117">
        <v>388</v>
      </c>
      <c r="AE147" s="117">
        <v>577</v>
      </c>
      <c r="AF147" s="117">
        <v>325</v>
      </c>
      <c r="AG147" s="117">
        <v>447</v>
      </c>
      <c r="AH147" s="117">
        <v>841</v>
      </c>
      <c r="AI147" s="117">
        <v>364</v>
      </c>
      <c r="AJ147" s="117">
        <v>567</v>
      </c>
    </row>
    <row r="148" spans="1:36" ht="15" thickBot="1">
      <c r="A148" s="114"/>
      <c r="B148" s="91" t="s">
        <v>149</v>
      </c>
      <c r="C148" s="114"/>
      <c r="D148" s="94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</row>
    <row r="149" spans="1:36" ht="14">
      <c r="A149" s="109" t="s">
        <v>495</v>
      </c>
      <c r="B149" s="90" t="s">
        <v>496</v>
      </c>
      <c r="C149" s="109">
        <v>14785</v>
      </c>
      <c r="D149" s="89"/>
      <c r="E149" s="117">
        <v>325</v>
      </c>
      <c r="F149" s="117">
        <v>315</v>
      </c>
      <c r="G149" s="117">
        <v>853</v>
      </c>
      <c r="H149" s="117">
        <v>561</v>
      </c>
      <c r="I149" s="117">
        <v>476</v>
      </c>
      <c r="J149" s="117">
        <v>427</v>
      </c>
      <c r="K149" s="117">
        <v>214</v>
      </c>
      <c r="L149" s="117">
        <v>773</v>
      </c>
      <c r="M149" s="117">
        <v>320</v>
      </c>
      <c r="N149" s="117">
        <v>838</v>
      </c>
      <c r="O149" s="117">
        <v>440</v>
      </c>
      <c r="P149" s="117">
        <v>-35</v>
      </c>
      <c r="Q149" s="117">
        <v>146</v>
      </c>
      <c r="R149" s="117">
        <v>403</v>
      </c>
      <c r="S149" s="117">
        <v>860</v>
      </c>
      <c r="T149" s="117">
        <v>68</v>
      </c>
      <c r="U149" s="117">
        <v>777</v>
      </c>
      <c r="V149" s="117">
        <v>78</v>
      </c>
      <c r="W149" s="117">
        <v>759</v>
      </c>
      <c r="X149" s="117">
        <v>648</v>
      </c>
      <c r="Y149" s="117">
        <v>668</v>
      </c>
      <c r="Z149" s="117">
        <v>485</v>
      </c>
      <c r="AA149" s="117">
        <v>252</v>
      </c>
      <c r="AB149" s="117">
        <v>379</v>
      </c>
      <c r="AC149" s="117">
        <v>846</v>
      </c>
      <c r="AD149" s="117">
        <v>184</v>
      </c>
      <c r="AE149" s="117">
        <v>985</v>
      </c>
      <c r="AF149" s="117">
        <v>340</v>
      </c>
      <c r="AG149" s="117">
        <v>214</v>
      </c>
      <c r="AH149" s="117">
        <v>295</v>
      </c>
      <c r="AI149" s="117">
        <v>687</v>
      </c>
      <c r="AJ149" s="117">
        <v>204</v>
      </c>
    </row>
    <row r="150" spans="1:36" ht="15" thickBot="1">
      <c r="A150" s="114"/>
      <c r="B150" s="91" t="s">
        <v>149</v>
      </c>
      <c r="C150" s="114"/>
      <c r="D150" s="94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</row>
    <row r="151" spans="1:36" ht="14">
      <c r="A151" s="109" t="s">
        <v>497</v>
      </c>
      <c r="B151" s="90" t="s">
        <v>498</v>
      </c>
      <c r="C151" s="109">
        <v>14440</v>
      </c>
      <c r="D151" s="89"/>
      <c r="E151" s="117">
        <v>49</v>
      </c>
      <c r="F151" s="117">
        <v>315</v>
      </c>
      <c r="G151" s="117">
        <v>953</v>
      </c>
      <c r="H151" s="117">
        <v>117</v>
      </c>
      <c r="I151" s="117">
        <v>34</v>
      </c>
      <c r="J151" s="117">
        <v>311</v>
      </c>
      <c r="K151" s="117">
        <v>773</v>
      </c>
      <c r="L151" s="117">
        <v>413</v>
      </c>
      <c r="M151" s="117">
        <v>291</v>
      </c>
      <c r="N151" s="117">
        <v>694</v>
      </c>
      <c r="O151" s="117">
        <v>787</v>
      </c>
      <c r="P151" s="117">
        <v>447</v>
      </c>
      <c r="Q151" s="117">
        <v>927</v>
      </c>
      <c r="R151" s="117">
        <v>101</v>
      </c>
      <c r="S151" s="117">
        <v>178</v>
      </c>
      <c r="T151" s="117">
        <v>638</v>
      </c>
      <c r="U151" s="117">
        <v>896</v>
      </c>
      <c r="V151" s="117">
        <v>567</v>
      </c>
      <c r="W151" s="117">
        <v>175</v>
      </c>
      <c r="X151" s="117">
        <v>340</v>
      </c>
      <c r="Y151" s="117">
        <v>437</v>
      </c>
      <c r="Z151" s="117">
        <v>63</v>
      </c>
      <c r="AA151" s="117">
        <v>505</v>
      </c>
      <c r="AB151" s="117">
        <v>252</v>
      </c>
      <c r="AC151" s="117">
        <v>166</v>
      </c>
      <c r="AD151" s="117">
        <v>729</v>
      </c>
      <c r="AE151" s="117">
        <v>204</v>
      </c>
      <c r="AF151" s="117">
        <v>958</v>
      </c>
      <c r="AG151" s="117">
        <v>678</v>
      </c>
      <c r="AH151" s="117">
        <v>295</v>
      </c>
      <c r="AI151" s="117">
        <v>982</v>
      </c>
      <c r="AJ151" s="117">
        <v>165</v>
      </c>
    </row>
    <row r="152" spans="1:36" ht="15" thickBot="1">
      <c r="A152" s="114"/>
      <c r="B152" s="91" t="s">
        <v>203</v>
      </c>
      <c r="C152" s="114"/>
      <c r="D152" s="94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</row>
    <row r="153" spans="1:36" ht="14">
      <c r="A153" s="109" t="s">
        <v>499</v>
      </c>
      <c r="B153" s="90" t="s">
        <v>500</v>
      </c>
      <c r="C153" s="109">
        <v>14416</v>
      </c>
      <c r="D153" s="89"/>
      <c r="E153" s="117">
        <v>826</v>
      </c>
      <c r="F153" s="117">
        <v>915</v>
      </c>
      <c r="G153" s="117">
        <v>165</v>
      </c>
      <c r="H153" s="117">
        <v>320</v>
      </c>
      <c r="I153" s="117">
        <v>456</v>
      </c>
      <c r="J153" s="117">
        <v>58</v>
      </c>
      <c r="K153" s="117">
        <v>785</v>
      </c>
      <c r="L153" s="117">
        <v>481</v>
      </c>
      <c r="M153" s="117">
        <v>19</v>
      </c>
      <c r="N153" s="117">
        <v>291</v>
      </c>
      <c r="O153" s="117">
        <v>175</v>
      </c>
      <c r="P153" s="117">
        <v>165</v>
      </c>
      <c r="Q153" s="117">
        <v>408</v>
      </c>
      <c r="R153" s="117">
        <v>779</v>
      </c>
      <c r="S153" s="117">
        <v>214</v>
      </c>
      <c r="T153" s="117">
        <v>432</v>
      </c>
      <c r="U153" s="117">
        <v>442</v>
      </c>
      <c r="V153" s="117">
        <v>610</v>
      </c>
      <c r="W153" s="117">
        <v>214</v>
      </c>
      <c r="X153" s="117">
        <v>863</v>
      </c>
      <c r="Y153" s="117">
        <v>577</v>
      </c>
      <c r="Z153" s="117">
        <v>838</v>
      </c>
      <c r="AA153" s="117">
        <v>83</v>
      </c>
      <c r="AB153" s="117">
        <v>320</v>
      </c>
      <c r="AC153" s="117">
        <v>456</v>
      </c>
      <c r="AD153" s="117">
        <v>184</v>
      </c>
      <c r="AE153" s="117">
        <v>146</v>
      </c>
      <c r="AF153" s="117">
        <v>301</v>
      </c>
      <c r="AG153" s="117">
        <v>678</v>
      </c>
      <c r="AH153" s="117">
        <v>968</v>
      </c>
      <c r="AI153" s="117">
        <v>674</v>
      </c>
      <c r="AJ153" s="117">
        <v>573</v>
      </c>
    </row>
    <row r="154" spans="1:36" ht="15" thickBot="1">
      <c r="A154" s="114"/>
      <c r="B154" s="91" t="s">
        <v>156</v>
      </c>
      <c r="C154" s="114"/>
      <c r="D154" s="94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</row>
    <row r="155" spans="1:36" ht="14">
      <c r="A155" s="109" t="s">
        <v>501</v>
      </c>
      <c r="B155" s="90" t="s">
        <v>502</v>
      </c>
      <c r="C155" s="109">
        <v>14116</v>
      </c>
      <c r="D155" s="89"/>
      <c r="E155" s="117">
        <v>199</v>
      </c>
      <c r="F155" s="117">
        <v>315</v>
      </c>
      <c r="G155" s="117">
        <v>369</v>
      </c>
      <c r="H155" s="117">
        <v>811</v>
      </c>
      <c r="I155" s="117">
        <v>660</v>
      </c>
      <c r="J155" s="117">
        <v>657</v>
      </c>
      <c r="K155" s="117">
        <v>403</v>
      </c>
      <c r="L155" s="117">
        <v>350</v>
      </c>
      <c r="M155" s="117">
        <v>995</v>
      </c>
      <c r="N155" s="117">
        <v>155</v>
      </c>
      <c r="O155" s="117">
        <v>717</v>
      </c>
      <c r="P155" s="117">
        <v>900</v>
      </c>
      <c r="Q155" s="117">
        <v>485</v>
      </c>
      <c r="R155" s="117">
        <v>291</v>
      </c>
      <c r="S155" s="117">
        <v>243</v>
      </c>
      <c r="T155" s="117">
        <v>617</v>
      </c>
      <c r="U155" s="117">
        <v>461</v>
      </c>
      <c r="V155" s="117">
        <v>49</v>
      </c>
      <c r="W155" s="117">
        <v>359</v>
      </c>
      <c r="X155" s="117">
        <v>935</v>
      </c>
      <c r="Y155" s="117">
        <v>107</v>
      </c>
      <c r="Z155" s="117">
        <v>505</v>
      </c>
      <c r="AA155" s="117">
        <v>974</v>
      </c>
      <c r="AB155" s="117">
        <v>214</v>
      </c>
      <c r="AC155" s="117">
        <v>49</v>
      </c>
      <c r="AD155" s="117">
        <v>966</v>
      </c>
      <c r="AE155" s="117">
        <v>282</v>
      </c>
      <c r="AF155" s="117">
        <v>267</v>
      </c>
      <c r="AG155" s="117">
        <v>117</v>
      </c>
      <c r="AH155" s="117">
        <v>295</v>
      </c>
      <c r="AI155" s="117">
        <v>306</v>
      </c>
      <c r="AJ155" s="117">
        <v>63</v>
      </c>
    </row>
    <row r="156" spans="1:36" ht="15" thickBot="1">
      <c r="A156" s="114"/>
      <c r="B156" s="91" t="s">
        <v>503</v>
      </c>
      <c r="C156" s="114"/>
      <c r="D156" s="94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</row>
    <row r="157" spans="1:36" ht="14">
      <c r="A157" s="109" t="s">
        <v>504</v>
      </c>
      <c r="B157" s="90" t="s">
        <v>505</v>
      </c>
      <c r="C157" s="109">
        <v>14002</v>
      </c>
      <c r="D157" s="89"/>
      <c r="E157" s="117">
        <v>977</v>
      </c>
      <c r="F157" s="117">
        <v>998</v>
      </c>
      <c r="G157" s="117">
        <v>155</v>
      </c>
      <c r="H157" s="117">
        <v>49</v>
      </c>
      <c r="I157" s="117">
        <v>350</v>
      </c>
      <c r="J157" s="117">
        <v>146</v>
      </c>
      <c r="K157" s="117">
        <v>403</v>
      </c>
      <c r="L157" s="117">
        <v>58</v>
      </c>
      <c r="M157" s="117">
        <v>350</v>
      </c>
      <c r="N157" s="117">
        <v>233</v>
      </c>
      <c r="O157" s="117">
        <v>476</v>
      </c>
      <c r="P157" s="117">
        <v>914</v>
      </c>
      <c r="Q157" s="117">
        <v>39</v>
      </c>
      <c r="R157" s="117">
        <v>691</v>
      </c>
      <c r="S157" s="117">
        <v>330</v>
      </c>
      <c r="T157" s="117">
        <v>678</v>
      </c>
      <c r="U157" s="117">
        <v>595</v>
      </c>
      <c r="V157" s="117">
        <v>126</v>
      </c>
      <c r="W157" s="117">
        <v>369</v>
      </c>
      <c r="X157" s="117">
        <v>850</v>
      </c>
      <c r="Y157" s="117">
        <v>633</v>
      </c>
      <c r="Z157" s="117">
        <v>155</v>
      </c>
      <c r="AA157" s="117">
        <v>466</v>
      </c>
      <c r="AB157" s="117">
        <v>447</v>
      </c>
      <c r="AC157" s="117">
        <v>43</v>
      </c>
      <c r="AD157" s="117">
        <v>698</v>
      </c>
      <c r="AE157" s="117">
        <v>581</v>
      </c>
      <c r="AF157" s="117">
        <v>968</v>
      </c>
      <c r="AG157" s="117">
        <v>843</v>
      </c>
      <c r="AH157" s="117">
        <v>295</v>
      </c>
      <c r="AI157" s="117">
        <v>23</v>
      </c>
      <c r="AJ157" s="117">
        <v>63</v>
      </c>
    </row>
    <row r="158" spans="1:36" ht="15" thickBot="1">
      <c r="A158" s="114"/>
      <c r="B158" s="91" t="s">
        <v>201</v>
      </c>
      <c r="C158" s="114"/>
      <c r="D158" s="94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</row>
    <row r="159" spans="1:36" ht="14">
      <c r="A159" s="109" t="s">
        <v>506</v>
      </c>
      <c r="B159" s="90" t="s">
        <v>507</v>
      </c>
      <c r="C159" s="109">
        <v>13959</v>
      </c>
      <c r="D159" s="89"/>
      <c r="E159" s="117">
        <v>413</v>
      </c>
      <c r="F159" s="117">
        <v>315</v>
      </c>
      <c r="G159" s="117">
        <v>979</v>
      </c>
      <c r="H159" s="117">
        <v>844</v>
      </c>
      <c r="I159" s="117">
        <v>505</v>
      </c>
      <c r="J159" s="117">
        <v>97</v>
      </c>
      <c r="K159" s="117">
        <v>184</v>
      </c>
      <c r="L159" s="117">
        <v>673</v>
      </c>
      <c r="M159" s="117">
        <v>194</v>
      </c>
      <c r="N159" s="117">
        <v>913</v>
      </c>
      <c r="O159" s="117">
        <v>49</v>
      </c>
      <c r="P159" s="117">
        <v>619</v>
      </c>
      <c r="Q159" s="117">
        <v>734</v>
      </c>
      <c r="R159" s="117">
        <v>73</v>
      </c>
      <c r="S159" s="117">
        <v>291</v>
      </c>
      <c r="T159" s="117">
        <v>927</v>
      </c>
      <c r="U159" s="117">
        <v>87</v>
      </c>
      <c r="V159" s="117">
        <v>505</v>
      </c>
      <c r="W159" s="117">
        <v>941</v>
      </c>
      <c r="X159" s="117">
        <v>466</v>
      </c>
      <c r="Y159" s="117">
        <v>214</v>
      </c>
      <c r="Z159" s="117">
        <v>936</v>
      </c>
      <c r="AA159" s="117">
        <v>122</v>
      </c>
      <c r="AB159" s="117">
        <v>49</v>
      </c>
      <c r="AC159" s="117">
        <v>204</v>
      </c>
      <c r="AD159" s="117">
        <v>839</v>
      </c>
      <c r="AE159" s="117">
        <v>680</v>
      </c>
      <c r="AF159" s="117">
        <v>136</v>
      </c>
      <c r="AG159" s="117">
        <v>422</v>
      </c>
      <c r="AH159" s="117">
        <v>295</v>
      </c>
      <c r="AI159" s="117">
        <v>146</v>
      </c>
      <c r="AJ159" s="117">
        <v>107</v>
      </c>
    </row>
    <row r="160" spans="1:36" ht="15" thickBot="1">
      <c r="A160" s="114"/>
      <c r="B160" s="91" t="s">
        <v>238</v>
      </c>
      <c r="C160" s="114"/>
      <c r="D160" s="94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</row>
    <row r="161" spans="1:36" ht="14">
      <c r="A161" s="109" t="s">
        <v>508</v>
      </c>
      <c r="B161" s="90" t="s">
        <v>509</v>
      </c>
      <c r="C161" s="109">
        <v>13490</v>
      </c>
      <c r="D161" s="89"/>
      <c r="E161" s="117">
        <v>413</v>
      </c>
      <c r="F161" s="117">
        <v>315</v>
      </c>
      <c r="G161" s="117">
        <v>979</v>
      </c>
      <c r="H161" s="117">
        <v>322</v>
      </c>
      <c r="I161" s="117">
        <v>291</v>
      </c>
      <c r="J161" s="117">
        <v>650</v>
      </c>
      <c r="K161" s="117">
        <v>257</v>
      </c>
      <c r="L161" s="117">
        <v>860</v>
      </c>
      <c r="M161" s="117">
        <v>739</v>
      </c>
      <c r="N161" s="117">
        <v>248</v>
      </c>
      <c r="O161" s="117">
        <v>0</v>
      </c>
      <c r="P161" s="117">
        <v>977</v>
      </c>
      <c r="Q161" s="117">
        <v>979</v>
      </c>
      <c r="R161" s="117">
        <v>29</v>
      </c>
      <c r="S161" s="117">
        <v>97</v>
      </c>
      <c r="T161" s="117">
        <v>146</v>
      </c>
      <c r="U161" s="117">
        <v>634</v>
      </c>
      <c r="V161" s="117">
        <v>533</v>
      </c>
      <c r="W161" s="117">
        <v>126</v>
      </c>
      <c r="X161" s="117">
        <v>194</v>
      </c>
      <c r="Y161" s="117">
        <v>107</v>
      </c>
      <c r="Z161" s="117">
        <v>817</v>
      </c>
      <c r="AA161" s="117">
        <v>19</v>
      </c>
      <c r="AB161" s="117">
        <v>49</v>
      </c>
      <c r="AC161" s="117">
        <v>992</v>
      </c>
      <c r="AD161" s="117">
        <v>184</v>
      </c>
      <c r="AE161" s="117">
        <v>670</v>
      </c>
      <c r="AF161" s="117">
        <v>243</v>
      </c>
      <c r="AG161" s="117">
        <v>252</v>
      </c>
      <c r="AH161" s="117">
        <v>888</v>
      </c>
      <c r="AI161" s="117">
        <v>417</v>
      </c>
      <c r="AJ161" s="117">
        <v>63</v>
      </c>
    </row>
    <row r="162" spans="1:36" ht="15" thickBot="1">
      <c r="A162" s="114"/>
      <c r="B162" s="91" t="s">
        <v>176</v>
      </c>
      <c r="C162" s="114"/>
      <c r="D162" s="94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</row>
    <row r="163" spans="1:36" ht="14">
      <c r="A163" s="109" t="s">
        <v>510</v>
      </c>
      <c r="B163" s="90" t="s">
        <v>511</v>
      </c>
      <c r="C163" s="109">
        <v>13156</v>
      </c>
      <c r="D163" s="89"/>
      <c r="E163" s="117">
        <v>248</v>
      </c>
      <c r="F163" s="117">
        <v>925</v>
      </c>
      <c r="G163" s="117">
        <v>68</v>
      </c>
      <c r="H163" s="117">
        <v>214</v>
      </c>
      <c r="I163" s="117">
        <v>87</v>
      </c>
      <c r="J163" s="117">
        <v>136</v>
      </c>
      <c r="K163" s="117">
        <v>633</v>
      </c>
      <c r="L163" s="117">
        <v>184</v>
      </c>
      <c r="M163" s="117">
        <v>233</v>
      </c>
      <c r="N163" s="117">
        <v>398</v>
      </c>
      <c r="O163" s="117">
        <v>408</v>
      </c>
      <c r="P163" s="117">
        <v>663</v>
      </c>
      <c r="Q163" s="117">
        <v>49</v>
      </c>
      <c r="R163" s="117">
        <v>359</v>
      </c>
      <c r="S163" s="117">
        <v>350</v>
      </c>
      <c r="T163" s="117">
        <v>700</v>
      </c>
      <c r="U163" s="117">
        <v>442</v>
      </c>
      <c r="V163" s="117">
        <v>350</v>
      </c>
      <c r="W163" s="117">
        <v>937</v>
      </c>
      <c r="X163" s="117">
        <v>987</v>
      </c>
      <c r="Y163" s="117">
        <v>256</v>
      </c>
      <c r="Z163" s="117">
        <v>340</v>
      </c>
      <c r="AA163" s="117">
        <v>340</v>
      </c>
      <c r="AB163" s="117">
        <v>233</v>
      </c>
      <c r="AC163" s="117">
        <v>686</v>
      </c>
      <c r="AD163" s="117">
        <v>767</v>
      </c>
      <c r="AE163" s="117">
        <v>252</v>
      </c>
      <c r="AF163" s="117">
        <v>267</v>
      </c>
      <c r="AG163" s="117">
        <v>359</v>
      </c>
      <c r="AH163" s="117">
        <v>295</v>
      </c>
      <c r="AI163" s="117">
        <v>330</v>
      </c>
      <c r="AJ163" s="117">
        <v>660</v>
      </c>
    </row>
    <row r="164" spans="1:36" ht="15" thickBot="1">
      <c r="A164" s="114"/>
      <c r="B164" s="91" t="s">
        <v>138</v>
      </c>
      <c r="C164" s="114"/>
      <c r="D164" s="94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</row>
    <row r="165" spans="1:36" ht="14">
      <c r="A165" s="109" t="s">
        <v>512</v>
      </c>
      <c r="B165" s="90" t="s">
        <v>513</v>
      </c>
      <c r="C165" s="109">
        <v>12936</v>
      </c>
      <c r="D165" s="89"/>
      <c r="E165" s="117">
        <v>146</v>
      </c>
      <c r="F165" s="117">
        <v>315</v>
      </c>
      <c r="G165" s="117">
        <v>39</v>
      </c>
      <c r="H165" s="117">
        <v>677</v>
      </c>
      <c r="I165" s="117">
        <v>311</v>
      </c>
      <c r="J165" s="117">
        <v>78</v>
      </c>
      <c r="K165" s="117">
        <v>503</v>
      </c>
      <c r="L165" s="117">
        <v>359</v>
      </c>
      <c r="M165" s="117">
        <v>456</v>
      </c>
      <c r="N165" s="117">
        <v>175</v>
      </c>
      <c r="O165" s="117">
        <v>111</v>
      </c>
      <c r="P165" s="117">
        <v>165</v>
      </c>
      <c r="Q165" s="117">
        <v>68</v>
      </c>
      <c r="R165" s="117">
        <v>838</v>
      </c>
      <c r="S165" s="117">
        <v>223</v>
      </c>
      <c r="T165" s="117">
        <v>912</v>
      </c>
      <c r="U165" s="117">
        <v>647</v>
      </c>
      <c r="V165" s="117">
        <v>621</v>
      </c>
      <c r="W165" s="117">
        <v>647</v>
      </c>
      <c r="X165" s="117">
        <v>548</v>
      </c>
      <c r="Y165" s="117">
        <v>107</v>
      </c>
      <c r="Z165" s="117">
        <v>68</v>
      </c>
      <c r="AA165" s="117">
        <v>744</v>
      </c>
      <c r="AB165" s="117">
        <v>223</v>
      </c>
      <c r="AC165" s="117">
        <v>505</v>
      </c>
      <c r="AD165" s="117">
        <v>184</v>
      </c>
      <c r="AE165" s="117">
        <v>716</v>
      </c>
      <c r="AF165" s="117">
        <v>842</v>
      </c>
      <c r="AG165" s="117">
        <v>802</v>
      </c>
      <c r="AH165" s="117">
        <v>295</v>
      </c>
      <c r="AI165" s="117">
        <v>252</v>
      </c>
      <c r="AJ165" s="117">
        <v>359</v>
      </c>
    </row>
    <row r="166" spans="1:36" ht="15" thickBot="1">
      <c r="A166" s="114"/>
      <c r="B166" s="91" t="s">
        <v>514</v>
      </c>
      <c r="C166" s="114"/>
      <c r="D166" s="94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</row>
    <row r="167" spans="1:36" ht="14">
      <c r="A167" s="109" t="s">
        <v>515</v>
      </c>
      <c r="B167" s="90" t="s">
        <v>516</v>
      </c>
      <c r="C167" s="109">
        <v>12648</v>
      </c>
      <c r="D167" s="89"/>
      <c r="E167" s="117">
        <v>456</v>
      </c>
      <c r="F167" s="117">
        <v>315</v>
      </c>
      <c r="G167" s="117">
        <v>126</v>
      </c>
      <c r="H167" s="117">
        <v>49</v>
      </c>
      <c r="I167" s="117">
        <v>262</v>
      </c>
      <c r="J167" s="117">
        <v>696</v>
      </c>
      <c r="K167" s="117">
        <v>456</v>
      </c>
      <c r="L167" s="117">
        <v>301</v>
      </c>
      <c r="M167" s="117">
        <v>996</v>
      </c>
      <c r="N167" s="117">
        <v>87</v>
      </c>
      <c r="O167" s="117">
        <v>398</v>
      </c>
      <c r="P167" s="117">
        <v>670</v>
      </c>
      <c r="Q167" s="117">
        <v>243</v>
      </c>
      <c r="R167" s="117">
        <v>763</v>
      </c>
      <c r="S167" s="117">
        <v>774</v>
      </c>
      <c r="T167" s="117">
        <v>369</v>
      </c>
      <c r="U167" s="117">
        <v>223</v>
      </c>
      <c r="V167" s="117">
        <v>24</v>
      </c>
      <c r="W167" s="117">
        <v>155</v>
      </c>
      <c r="X167" s="117">
        <v>39</v>
      </c>
      <c r="Y167" s="117">
        <v>350</v>
      </c>
      <c r="Z167" s="117">
        <v>953</v>
      </c>
      <c r="AA167" s="117">
        <v>476</v>
      </c>
      <c r="AB167" s="117">
        <v>417</v>
      </c>
      <c r="AC167" s="117">
        <v>729</v>
      </c>
      <c r="AD167" s="117">
        <v>369</v>
      </c>
      <c r="AE167" s="117">
        <v>667</v>
      </c>
      <c r="AF167" s="117">
        <v>29</v>
      </c>
      <c r="AG167" s="117">
        <v>481</v>
      </c>
      <c r="AH167" s="117">
        <v>295</v>
      </c>
      <c r="AI167" s="117">
        <v>184</v>
      </c>
      <c r="AJ167" s="117">
        <v>296</v>
      </c>
    </row>
    <row r="168" spans="1:36" ht="15" thickBot="1">
      <c r="A168" s="114"/>
      <c r="B168" s="91" t="s">
        <v>269</v>
      </c>
      <c r="C168" s="114"/>
      <c r="D168" s="94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</row>
    <row r="169" spans="1:36" ht="14">
      <c r="A169" s="109" t="s">
        <v>517</v>
      </c>
      <c r="B169" s="90" t="s">
        <v>518</v>
      </c>
      <c r="C169" s="109">
        <v>12632</v>
      </c>
      <c r="D169" s="89"/>
      <c r="E169" s="117">
        <v>524</v>
      </c>
      <c r="F169" s="117">
        <v>315</v>
      </c>
      <c r="G169" s="117">
        <v>58</v>
      </c>
      <c r="H169" s="117">
        <v>789</v>
      </c>
      <c r="I169" s="117">
        <v>525</v>
      </c>
      <c r="J169" s="117">
        <v>466</v>
      </c>
      <c r="K169" s="117">
        <v>29</v>
      </c>
      <c r="L169" s="117">
        <v>87</v>
      </c>
      <c r="M169" s="117">
        <v>136</v>
      </c>
      <c r="N169" s="117">
        <v>388</v>
      </c>
      <c r="O169" s="117">
        <v>522</v>
      </c>
      <c r="P169" s="117">
        <v>505</v>
      </c>
      <c r="Q169" s="117">
        <v>223</v>
      </c>
      <c r="R169" s="117">
        <v>437</v>
      </c>
      <c r="S169" s="117">
        <v>165</v>
      </c>
      <c r="T169" s="117">
        <v>495</v>
      </c>
      <c r="U169" s="117">
        <v>799</v>
      </c>
      <c r="V169" s="117">
        <v>544</v>
      </c>
      <c r="W169" s="117">
        <v>97</v>
      </c>
      <c r="X169" s="117">
        <v>155</v>
      </c>
      <c r="Y169" s="117">
        <v>379</v>
      </c>
      <c r="Z169" s="117">
        <v>447</v>
      </c>
      <c r="AA169" s="117">
        <v>629</v>
      </c>
      <c r="AB169" s="117">
        <v>330</v>
      </c>
      <c r="AC169" s="117">
        <v>398</v>
      </c>
      <c r="AD169" s="117">
        <v>724</v>
      </c>
      <c r="AE169" s="117">
        <v>29</v>
      </c>
      <c r="AF169" s="117">
        <v>956</v>
      </c>
      <c r="AG169" s="117">
        <v>388</v>
      </c>
      <c r="AH169" s="117">
        <v>295</v>
      </c>
      <c r="AI169" s="117">
        <v>662</v>
      </c>
      <c r="AJ169" s="117">
        <v>136</v>
      </c>
    </row>
    <row r="170" spans="1:36" ht="15" thickBot="1">
      <c r="A170" s="114"/>
      <c r="B170" s="91" t="s">
        <v>514</v>
      </c>
      <c r="C170" s="114"/>
      <c r="D170" s="94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</row>
    <row r="171" spans="1:36" ht="14">
      <c r="A171" s="109" t="s">
        <v>519</v>
      </c>
      <c r="B171" s="90" t="s">
        <v>520</v>
      </c>
      <c r="C171" s="109">
        <v>12512</v>
      </c>
      <c r="D171" s="89"/>
      <c r="E171" s="117">
        <v>749</v>
      </c>
      <c r="F171" s="117">
        <v>920</v>
      </c>
      <c r="G171" s="117">
        <v>233</v>
      </c>
      <c r="H171" s="117">
        <v>252</v>
      </c>
      <c r="I171" s="117">
        <v>466</v>
      </c>
      <c r="J171" s="117">
        <v>456</v>
      </c>
      <c r="K171" s="117">
        <v>575</v>
      </c>
      <c r="L171" s="117">
        <v>778</v>
      </c>
      <c r="M171" s="117">
        <v>637</v>
      </c>
      <c r="N171" s="117">
        <v>926</v>
      </c>
      <c r="O171" s="117">
        <v>456</v>
      </c>
      <c r="P171" s="117">
        <v>979</v>
      </c>
      <c r="Q171" s="117">
        <v>405</v>
      </c>
      <c r="R171" s="117">
        <v>403</v>
      </c>
      <c r="S171" s="117">
        <v>476</v>
      </c>
      <c r="T171" s="117">
        <v>778</v>
      </c>
      <c r="U171" s="117">
        <v>117</v>
      </c>
      <c r="V171" s="117">
        <v>359</v>
      </c>
      <c r="W171" s="117">
        <v>398</v>
      </c>
      <c r="X171" s="117">
        <v>73</v>
      </c>
      <c r="Y171" s="117">
        <v>476</v>
      </c>
      <c r="Z171" s="117">
        <v>223</v>
      </c>
      <c r="AA171" s="117">
        <v>865</v>
      </c>
      <c r="AB171" s="117">
        <v>512</v>
      </c>
      <c r="AC171" s="117">
        <v>0</v>
      </c>
      <c r="AD171" s="117">
        <v>0</v>
      </c>
      <c r="AE171" s="117">
        <v>0</v>
      </c>
      <c r="AF171" s="117">
        <v>0</v>
      </c>
      <c r="AG171" s="117">
        <v>0</v>
      </c>
      <c r="AH171" s="117">
        <v>0</v>
      </c>
      <c r="AI171" s="117">
        <v>0</v>
      </c>
      <c r="AJ171" s="117">
        <v>0</v>
      </c>
    </row>
    <row r="172" spans="1:36" ht="15" thickBot="1">
      <c r="A172" s="114"/>
      <c r="B172" s="91" t="s">
        <v>152</v>
      </c>
      <c r="C172" s="114"/>
      <c r="D172" s="94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</row>
    <row r="173" spans="1:36" ht="14">
      <c r="A173" s="109" t="s">
        <v>521</v>
      </c>
      <c r="B173" s="90" t="s">
        <v>522</v>
      </c>
      <c r="C173" s="109">
        <v>12425</v>
      </c>
      <c r="D173" s="89"/>
      <c r="E173" s="117">
        <v>19</v>
      </c>
      <c r="F173" s="117">
        <v>315</v>
      </c>
      <c r="G173" s="117">
        <v>944</v>
      </c>
      <c r="H173" s="117">
        <v>49</v>
      </c>
      <c r="I173" s="117">
        <v>34</v>
      </c>
      <c r="J173" s="117">
        <v>0</v>
      </c>
      <c r="K173" s="117">
        <v>0</v>
      </c>
      <c r="L173" s="117">
        <v>282</v>
      </c>
      <c r="M173" s="117">
        <v>880</v>
      </c>
      <c r="N173" s="117">
        <v>49</v>
      </c>
      <c r="O173" s="117">
        <v>743</v>
      </c>
      <c r="P173" s="117">
        <v>165</v>
      </c>
      <c r="Q173" s="117">
        <v>829</v>
      </c>
      <c r="R173" s="117">
        <v>714</v>
      </c>
      <c r="S173" s="117">
        <v>623</v>
      </c>
      <c r="T173" s="117">
        <v>860</v>
      </c>
      <c r="U173" s="117">
        <v>262</v>
      </c>
      <c r="V173" s="117">
        <v>581</v>
      </c>
      <c r="W173" s="117">
        <v>238</v>
      </c>
      <c r="X173" s="117">
        <v>126</v>
      </c>
      <c r="Y173" s="117">
        <v>107</v>
      </c>
      <c r="Z173" s="117">
        <v>957</v>
      </c>
      <c r="AA173" s="117">
        <v>531</v>
      </c>
      <c r="AB173" s="117">
        <v>-160</v>
      </c>
      <c r="AC173" s="117">
        <v>301</v>
      </c>
      <c r="AD173" s="117">
        <v>780</v>
      </c>
      <c r="AE173" s="117">
        <v>49</v>
      </c>
      <c r="AF173" s="117">
        <v>658</v>
      </c>
      <c r="AG173" s="117">
        <v>262</v>
      </c>
      <c r="AH173" s="117">
        <v>295</v>
      </c>
      <c r="AI173" s="117">
        <v>447</v>
      </c>
      <c r="AJ173" s="117">
        <v>485</v>
      </c>
    </row>
    <row r="174" spans="1:36" ht="15" thickBot="1">
      <c r="A174" s="114"/>
      <c r="B174" s="91" t="s">
        <v>238</v>
      </c>
      <c r="C174" s="114"/>
      <c r="D174" s="94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</row>
    <row r="175" spans="1:36" ht="14">
      <c r="A175" s="109" t="s">
        <v>523</v>
      </c>
      <c r="B175" s="90" t="s">
        <v>524</v>
      </c>
      <c r="C175" s="109">
        <v>12415</v>
      </c>
      <c r="D175" s="89"/>
      <c r="E175" s="117">
        <v>228</v>
      </c>
      <c r="F175" s="117">
        <v>315</v>
      </c>
      <c r="G175" s="117">
        <v>243</v>
      </c>
      <c r="H175" s="117">
        <v>822</v>
      </c>
      <c r="I175" s="117">
        <v>722</v>
      </c>
      <c r="J175" s="117">
        <v>262</v>
      </c>
      <c r="K175" s="117">
        <v>674</v>
      </c>
      <c r="L175" s="117">
        <v>97</v>
      </c>
      <c r="M175" s="117">
        <v>865</v>
      </c>
      <c r="N175" s="117">
        <v>68</v>
      </c>
      <c r="O175" s="117">
        <v>330</v>
      </c>
      <c r="P175" s="117">
        <v>822</v>
      </c>
      <c r="Q175" s="117">
        <v>272</v>
      </c>
      <c r="R175" s="117">
        <v>461</v>
      </c>
      <c r="S175" s="117">
        <v>36</v>
      </c>
      <c r="T175" s="117">
        <v>233</v>
      </c>
      <c r="U175" s="117">
        <v>175</v>
      </c>
      <c r="V175" s="117">
        <v>175</v>
      </c>
      <c r="W175" s="117">
        <v>500</v>
      </c>
      <c r="X175" s="117">
        <v>544</v>
      </c>
      <c r="Y175" s="117">
        <v>233</v>
      </c>
      <c r="Z175" s="117">
        <v>152</v>
      </c>
      <c r="AA175" s="117">
        <v>731</v>
      </c>
      <c r="AB175" s="117">
        <v>660</v>
      </c>
      <c r="AC175" s="117">
        <v>252</v>
      </c>
      <c r="AD175" s="117">
        <v>565</v>
      </c>
      <c r="AE175" s="117">
        <v>505</v>
      </c>
      <c r="AF175" s="117">
        <v>184</v>
      </c>
      <c r="AG175" s="117">
        <v>97</v>
      </c>
      <c r="AH175" s="117">
        <v>295</v>
      </c>
      <c r="AI175" s="117">
        <v>107</v>
      </c>
      <c r="AJ175" s="117">
        <v>790</v>
      </c>
    </row>
    <row r="176" spans="1:36" ht="15" thickBot="1">
      <c r="A176" s="114"/>
      <c r="B176" s="91" t="s">
        <v>242</v>
      </c>
      <c r="C176" s="114"/>
      <c r="D176" s="94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</row>
    <row r="177" spans="1:36" ht="14">
      <c r="A177" s="109" t="s">
        <v>525</v>
      </c>
      <c r="B177" s="90" t="s">
        <v>526</v>
      </c>
      <c r="C177" s="109">
        <v>12309</v>
      </c>
      <c r="D177" s="89"/>
      <c r="E177" s="117">
        <v>761</v>
      </c>
      <c r="F177" s="117">
        <v>802</v>
      </c>
      <c r="G177" s="117">
        <v>102</v>
      </c>
      <c r="H177" s="117">
        <v>204</v>
      </c>
      <c r="I177" s="117">
        <v>155</v>
      </c>
      <c r="J177" s="117">
        <v>538</v>
      </c>
      <c r="K177" s="117">
        <v>557</v>
      </c>
      <c r="L177" s="117">
        <v>252</v>
      </c>
      <c r="M177" s="117">
        <v>97</v>
      </c>
      <c r="N177" s="117">
        <v>437</v>
      </c>
      <c r="O177" s="117">
        <v>233</v>
      </c>
      <c r="P177" s="117">
        <v>165</v>
      </c>
      <c r="Q177" s="117">
        <v>388</v>
      </c>
      <c r="R177" s="117">
        <v>233</v>
      </c>
      <c r="S177" s="117">
        <v>117</v>
      </c>
      <c r="T177" s="117">
        <v>461</v>
      </c>
      <c r="U177" s="117">
        <v>422</v>
      </c>
      <c r="V177" s="117">
        <v>665</v>
      </c>
      <c r="W177" s="117">
        <v>78</v>
      </c>
      <c r="X177" s="117">
        <v>29</v>
      </c>
      <c r="Y177" s="117">
        <v>107</v>
      </c>
      <c r="Z177" s="117">
        <v>350</v>
      </c>
      <c r="AA177" s="117">
        <v>806</v>
      </c>
      <c r="AB177" s="117">
        <v>369</v>
      </c>
      <c r="AC177" s="117">
        <v>330</v>
      </c>
      <c r="AD177" s="117">
        <v>184</v>
      </c>
      <c r="AE177" s="117">
        <v>359</v>
      </c>
      <c r="AF177" s="117">
        <v>950</v>
      </c>
      <c r="AG177" s="117">
        <v>481</v>
      </c>
      <c r="AH177" s="117">
        <v>856</v>
      </c>
      <c r="AI177" s="117">
        <v>68</v>
      </c>
      <c r="AJ177" s="117">
        <v>753</v>
      </c>
    </row>
    <row r="178" spans="1:36" ht="15" thickBot="1">
      <c r="A178" s="114"/>
      <c r="B178" s="91" t="s">
        <v>152</v>
      </c>
      <c r="C178" s="114"/>
      <c r="D178" s="94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</row>
    <row r="179" spans="1:36" ht="14">
      <c r="A179" s="109" t="s">
        <v>527</v>
      </c>
      <c r="B179" s="90" t="s">
        <v>528</v>
      </c>
      <c r="C179" s="109">
        <v>11839</v>
      </c>
      <c r="D179" s="89"/>
      <c r="E179" s="117">
        <v>871</v>
      </c>
      <c r="F179" s="117">
        <v>315</v>
      </c>
      <c r="G179" s="117">
        <v>422</v>
      </c>
      <c r="H179" s="117">
        <v>633</v>
      </c>
      <c r="I179" s="117">
        <v>282</v>
      </c>
      <c r="J179" s="117">
        <v>525</v>
      </c>
      <c r="K179" s="117">
        <v>552</v>
      </c>
      <c r="L179" s="117">
        <v>39</v>
      </c>
      <c r="M179" s="117">
        <v>359</v>
      </c>
      <c r="N179" s="117">
        <v>262</v>
      </c>
      <c r="O179" s="117">
        <v>165</v>
      </c>
      <c r="P179" s="117">
        <v>379</v>
      </c>
      <c r="Q179" s="117">
        <v>988</v>
      </c>
      <c r="R179" s="117">
        <v>73</v>
      </c>
      <c r="S179" s="117">
        <v>19</v>
      </c>
      <c r="T179" s="117">
        <v>78</v>
      </c>
      <c r="U179" s="117">
        <v>39</v>
      </c>
      <c r="V179" s="117">
        <v>155</v>
      </c>
      <c r="W179" s="117">
        <v>165</v>
      </c>
      <c r="X179" s="117">
        <v>87</v>
      </c>
      <c r="Y179" s="117">
        <v>672</v>
      </c>
      <c r="Z179" s="117">
        <v>63</v>
      </c>
      <c r="AA179" s="117">
        <v>364</v>
      </c>
      <c r="AB179" s="117">
        <v>311</v>
      </c>
      <c r="AC179" s="117">
        <v>146</v>
      </c>
      <c r="AD179" s="117">
        <v>184</v>
      </c>
      <c r="AE179" s="117">
        <v>646</v>
      </c>
      <c r="AF179" s="117">
        <v>796</v>
      </c>
      <c r="AG179" s="117">
        <v>243</v>
      </c>
      <c r="AH179" s="117">
        <v>892</v>
      </c>
      <c r="AI179" s="117">
        <v>687</v>
      </c>
      <c r="AJ179" s="117">
        <v>427</v>
      </c>
    </row>
    <row r="180" spans="1:36" ht="15" thickBot="1">
      <c r="A180" s="114"/>
      <c r="B180" s="91" t="s">
        <v>228</v>
      </c>
      <c r="C180" s="114"/>
      <c r="D180" s="94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</row>
    <row r="181" spans="1:36" ht="14">
      <c r="A181" s="109" t="s">
        <v>529</v>
      </c>
      <c r="B181" s="90" t="s">
        <v>530</v>
      </c>
      <c r="C181" s="109">
        <v>11055</v>
      </c>
      <c r="D181" s="89"/>
      <c r="E181" s="117">
        <v>528</v>
      </c>
      <c r="F181" s="117">
        <v>315</v>
      </c>
      <c r="G181" s="117">
        <v>117</v>
      </c>
      <c r="H181" s="117">
        <v>243</v>
      </c>
      <c r="I181" s="117">
        <v>233</v>
      </c>
      <c r="J181" s="117">
        <v>-457</v>
      </c>
      <c r="K181" s="117">
        <v>291</v>
      </c>
      <c r="L181" s="117">
        <v>379</v>
      </c>
      <c r="M181" s="117">
        <v>49</v>
      </c>
      <c r="N181" s="117">
        <v>78</v>
      </c>
      <c r="O181" s="117">
        <v>781</v>
      </c>
      <c r="P181" s="117">
        <v>495</v>
      </c>
      <c r="Q181" s="117">
        <v>887</v>
      </c>
      <c r="R181" s="117">
        <v>155</v>
      </c>
      <c r="S181" s="117">
        <v>849</v>
      </c>
      <c r="T181" s="117">
        <v>542</v>
      </c>
      <c r="U181" s="117">
        <v>49</v>
      </c>
      <c r="V181" s="117">
        <v>513</v>
      </c>
      <c r="W181" s="117">
        <v>87</v>
      </c>
      <c r="X181" s="117">
        <v>379</v>
      </c>
      <c r="Y181" s="117">
        <v>301</v>
      </c>
      <c r="Z181" s="117">
        <v>214</v>
      </c>
      <c r="AA181" s="117">
        <v>967</v>
      </c>
      <c r="AB181" s="117">
        <v>243</v>
      </c>
      <c r="AC181" s="117">
        <v>883</v>
      </c>
      <c r="AD181" s="117">
        <v>184</v>
      </c>
      <c r="AE181" s="117">
        <v>756</v>
      </c>
      <c r="AF181" s="117">
        <v>408</v>
      </c>
      <c r="AG181" s="117">
        <v>87</v>
      </c>
      <c r="AH181" s="117">
        <v>295</v>
      </c>
      <c r="AI181" s="117">
        <v>78</v>
      </c>
      <c r="AJ181" s="117">
        <v>126</v>
      </c>
    </row>
    <row r="182" spans="1:36" ht="15" thickBot="1">
      <c r="A182" s="114"/>
      <c r="B182" s="91" t="s">
        <v>531</v>
      </c>
      <c r="C182" s="114"/>
      <c r="D182" s="94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</row>
    <row r="183" spans="1:36" ht="14">
      <c r="A183" s="109" t="s">
        <v>532</v>
      </c>
      <c r="B183" s="90" t="s">
        <v>533</v>
      </c>
      <c r="C183" s="109">
        <v>11012</v>
      </c>
      <c r="D183" s="89"/>
      <c r="E183" s="117">
        <v>68</v>
      </c>
      <c r="F183" s="117">
        <v>315</v>
      </c>
      <c r="G183" s="117">
        <v>437</v>
      </c>
      <c r="H183" s="117">
        <v>672</v>
      </c>
      <c r="I183" s="117">
        <v>117</v>
      </c>
      <c r="J183" s="117">
        <v>223</v>
      </c>
      <c r="K183" s="117">
        <v>884</v>
      </c>
      <c r="L183" s="117">
        <v>452</v>
      </c>
      <c r="M183" s="117">
        <v>442</v>
      </c>
      <c r="N183" s="117">
        <v>272</v>
      </c>
      <c r="O183" s="117">
        <v>52</v>
      </c>
      <c r="P183" s="117">
        <v>165</v>
      </c>
      <c r="Q183" s="117">
        <v>893</v>
      </c>
      <c r="R183" s="117">
        <v>58</v>
      </c>
      <c r="S183" s="117">
        <v>677</v>
      </c>
      <c r="T183" s="117">
        <v>165</v>
      </c>
      <c r="U183" s="117">
        <v>325</v>
      </c>
      <c r="V183" s="117">
        <v>24</v>
      </c>
      <c r="W183" s="117">
        <v>58</v>
      </c>
      <c r="X183" s="117">
        <v>577</v>
      </c>
      <c r="Y183" s="117">
        <v>663</v>
      </c>
      <c r="Z183" s="117">
        <v>175</v>
      </c>
      <c r="AA183" s="117">
        <v>330</v>
      </c>
      <c r="AB183" s="117">
        <v>184</v>
      </c>
      <c r="AC183" s="117">
        <v>573</v>
      </c>
      <c r="AD183" s="117">
        <v>184</v>
      </c>
      <c r="AE183" s="117">
        <v>68</v>
      </c>
      <c r="AF183" s="117">
        <v>543</v>
      </c>
      <c r="AG183" s="117">
        <v>68</v>
      </c>
      <c r="AH183" s="117">
        <v>295</v>
      </c>
      <c r="AI183" s="117">
        <v>674</v>
      </c>
      <c r="AJ183" s="117">
        <v>379</v>
      </c>
    </row>
    <row r="184" spans="1:36" ht="15" thickBot="1">
      <c r="A184" s="114"/>
      <c r="B184" s="91" t="s">
        <v>203</v>
      </c>
      <c r="C184" s="114"/>
      <c r="D184" s="94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</row>
    <row r="185" spans="1:36" ht="14">
      <c r="A185" s="109" t="s">
        <v>534</v>
      </c>
      <c r="B185" s="90" t="s">
        <v>535</v>
      </c>
      <c r="C185" s="109">
        <v>10987</v>
      </c>
      <c r="D185" s="89"/>
      <c r="E185" s="117">
        <v>301</v>
      </c>
      <c r="F185" s="117">
        <v>703</v>
      </c>
      <c r="G185" s="117">
        <v>384</v>
      </c>
      <c r="H185" s="117">
        <v>287</v>
      </c>
      <c r="I185" s="117">
        <v>34</v>
      </c>
      <c r="J185" s="117">
        <v>408</v>
      </c>
      <c r="K185" s="117">
        <v>223</v>
      </c>
      <c r="L185" s="117">
        <v>19</v>
      </c>
      <c r="M185" s="117">
        <v>824</v>
      </c>
      <c r="N185" s="117">
        <v>711</v>
      </c>
      <c r="O185" s="117">
        <v>1000</v>
      </c>
      <c r="P185" s="117">
        <v>485</v>
      </c>
      <c r="Q185" s="117">
        <v>320</v>
      </c>
      <c r="R185" s="117">
        <v>219</v>
      </c>
      <c r="S185" s="117">
        <v>0</v>
      </c>
      <c r="T185" s="117">
        <v>714</v>
      </c>
      <c r="U185" s="117">
        <v>146</v>
      </c>
      <c r="V185" s="117">
        <v>223</v>
      </c>
      <c r="W185" s="117">
        <v>19</v>
      </c>
      <c r="X185" s="117">
        <v>495</v>
      </c>
      <c r="Y185" s="117">
        <v>369</v>
      </c>
      <c r="Z185" s="117">
        <v>146</v>
      </c>
      <c r="AA185" s="117">
        <v>199</v>
      </c>
      <c r="AB185" s="117">
        <v>864</v>
      </c>
      <c r="AC185" s="117">
        <v>902</v>
      </c>
      <c r="AD185" s="117">
        <v>184</v>
      </c>
      <c r="AE185" s="117">
        <v>19</v>
      </c>
      <c r="AF185" s="117">
        <v>68</v>
      </c>
      <c r="AG185" s="117">
        <v>194</v>
      </c>
      <c r="AH185" s="117">
        <v>295</v>
      </c>
      <c r="AI185" s="117">
        <v>117</v>
      </c>
      <c r="AJ185" s="117">
        <v>115</v>
      </c>
    </row>
    <row r="186" spans="1:36" ht="15" thickBot="1">
      <c r="A186" s="114"/>
      <c r="B186" s="91" t="s">
        <v>536</v>
      </c>
      <c r="C186" s="114"/>
      <c r="D186" s="94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</row>
    <row r="187" spans="1:36" ht="14">
      <c r="A187" s="109" t="s">
        <v>537</v>
      </c>
      <c r="B187" s="90" t="s">
        <v>538</v>
      </c>
      <c r="C187" s="109">
        <v>10197</v>
      </c>
      <c r="D187" s="89"/>
      <c r="E187" s="117">
        <v>160</v>
      </c>
      <c r="F187" s="117">
        <v>315</v>
      </c>
      <c r="G187" s="117">
        <v>950</v>
      </c>
      <c r="H187" s="117">
        <v>461</v>
      </c>
      <c r="I187" s="117">
        <v>398</v>
      </c>
      <c r="J187" s="117">
        <v>0</v>
      </c>
      <c r="K187" s="117">
        <v>0</v>
      </c>
      <c r="L187" s="117">
        <v>0</v>
      </c>
      <c r="M187" s="117">
        <v>0</v>
      </c>
      <c r="N187" s="117">
        <v>58</v>
      </c>
      <c r="O187" s="117">
        <v>507</v>
      </c>
      <c r="P187" s="117">
        <v>591</v>
      </c>
      <c r="Q187" s="117">
        <v>959</v>
      </c>
      <c r="R187" s="117">
        <v>97</v>
      </c>
      <c r="S187" s="117">
        <v>0</v>
      </c>
      <c r="T187" s="117">
        <v>0</v>
      </c>
      <c r="U187" s="117">
        <v>0</v>
      </c>
      <c r="V187" s="117">
        <v>544</v>
      </c>
      <c r="W187" s="117">
        <v>305</v>
      </c>
      <c r="X187" s="117">
        <v>388</v>
      </c>
      <c r="Y187" s="117">
        <v>693</v>
      </c>
      <c r="Z187" s="117">
        <v>359</v>
      </c>
      <c r="AA187" s="117">
        <v>379</v>
      </c>
      <c r="AB187" s="117">
        <v>204</v>
      </c>
      <c r="AC187" s="117">
        <v>194</v>
      </c>
      <c r="AD187" s="117">
        <v>640</v>
      </c>
      <c r="AE187" s="117">
        <v>379</v>
      </c>
      <c r="AF187" s="117">
        <v>789</v>
      </c>
      <c r="AG187" s="117">
        <v>827</v>
      </c>
      <c r="AH187" s="117">
        <v>0</v>
      </c>
      <c r="AI187" s="117">
        <v>0</v>
      </c>
      <c r="AJ187" s="117">
        <v>0</v>
      </c>
    </row>
    <row r="188" spans="1:36" ht="15" thickBot="1">
      <c r="A188" s="114"/>
      <c r="B188" s="91" t="s">
        <v>539</v>
      </c>
      <c r="C188" s="114"/>
      <c r="D188" s="94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</row>
    <row r="189" spans="1:36" ht="14">
      <c r="A189" s="109" t="s">
        <v>540</v>
      </c>
      <c r="B189" s="90" t="s">
        <v>541</v>
      </c>
      <c r="C189" s="109">
        <v>9298</v>
      </c>
      <c r="D189" s="89"/>
      <c r="E189" s="117">
        <v>78</v>
      </c>
      <c r="F189" s="117">
        <v>315</v>
      </c>
      <c r="G189" s="117">
        <v>78</v>
      </c>
      <c r="H189" s="117">
        <v>97</v>
      </c>
      <c r="I189" s="117">
        <v>9</v>
      </c>
      <c r="J189" s="117">
        <v>29</v>
      </c>
      <c r="K189" s="117">
        <v>238</v>
      </c>
      <c r="L189" s="117">
        <v>68</v>
      </c>
      <c r="M189" s="117">
        <v>29</v>
      </c>
      <c r="N189" s="117">
        <v>117</v>
      </c>
      <c r="O189" s="117">
        <v>204</v>
      </c>
      <c r="P189" s="117">
        <v>165</v>
      </c>
      <c r="Q189" s="117">
        <v>737</v>
      </c>
      <c r="R189" s="117">
        <v>262</v>
      </c>
      <c r="S189" s="117">
        <v>49</v>
      </c>
      <c r="T189" s="117">
        <v>277</v>
      </c>
      <c r="U189" s="117">
        <v>518</v>
      </c>
      <c r="V189" s="117">
        <v>282</v>
      </c>
      <c r="W189" s="117">
        <v>937</v>
      </c>
      <c r="X189" s="117">
        <v>701</v>
      </c>
      <c r="Y189" s="117">
        <v>107</v>
      </c>
      <c r="Z189" s="117">
        <v>63</v>
      </c>
      <c r="AA189" s="117">
        <v>393</v>
      </c>
      <c r="AB189" s="117">
        <v>408</v>
      </c>
      <c r="AC189" s="117">
        <v>970</v>
      </c>
      <c r="AD189" s="117">
        <v>559</v>
      </c>
      <c r="AE189" s="117">
        <v>97</v>
      </c>
      <c r="AF189" s="117">
        <v>107</v>
      </c>
      <c r="AG189" s="117">
        <v>204</v>
      </c>
      <c r="AH189" s="117">
        <v>899</v>
      </c>
      <c r="AI189" s="117">
        <v>204</v>
      </c>
      <c r="AJ189" s="117">
        <v>97</v>
      </c>
    </row>
    <row r="190" spans="1:36" ht="15" thickBot="1">
      <c r="A190" s="114"/>
      <c r="B190" s="91" t="s">
        <v>503</v>
      </c>
      <c r="C190" s="114"/>
      <c r="D190" s="94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</row>
    <row r="191" spans="1:36" ht="14">
      <c r="A191" s="109" t="s">
        <v>542</v>
      </c>
      <c r="B191" s="90" t="s">
        <v>543</v>
      </c>
      <c r="C191" s="109">
        <v>9288</v>
      </c>
      <c r="D191" s="89"/>
      <c r="E191" s="117">
        <v>39</v>
      </c>
      <c r="F191" s="117">
        <v>315</v>
      </c>
      <c r="G191" s="117">
        <v>19</v>
      </c>
      <c r="H191" s="117">
        <v>382</v>
      </c>
      <c r="I191" s="117">
        <v>34</v>
      </c>
      <c r="J191" s="117">
        <v>117</v>
      </c>
      <c r="K191" s="117">
        <v>587</v>
      </c>
      <c r="L191" s="117">
        <v>413</v>
      </c>
      <c r="M191" s="117">
        <v>637</v>
      </c>
      <c r="N191" s="117">
        <v>408</v>
      </c>
      <c r="O191" s="117">
        <v>422</v>
      </c>
      <c r="P191" s="117">
        <v>913</v>
      </c>
      <c r="Q191" s="117">
        <v>10</v>
      </c>
      <c r="R191" s="117">
        <v>330</v>
      </c>
      <c r="S191" s="117">
        <v>78</v>
      </c>
      <c r="T191" s="117">
        <v>594</v>
      </c>
      <c r="U191" s="117">
        <v>136</v>
      </c>
      <c r="V191" s="117">
        <v>24</v>
      </c>
      <c r="W191" s="117">
        <v>408</v>
      </c>
      <c r="X191" s="117">
        <v>165</v>
      </c>
      <c r="Y191" s="117">
        <v>204</v>
      </c>
      <c r="Z191" s="117">
        <v>136</v>
      </c>
      <c r="AA191" s="117">
        <v>36</v>
      </c>
      <c r="AB191" s="117">
        <v>-345</v>
      </c>
      <c r="AC191" s="117">
        <v>175</v>
      </c>
      <c r="AD191" s="117">
        <v>466</v>
      </c>
      <c r="AE191" s="117">
        <v>291</v>
      </c>
      <c r="AF191" s="117">
        <v>806</v>
      </c>
      <c r="AG191" s="117">
        <v>39</v>
      </c>
      <c r="AH191" s="117">
        <v>295</v>
      </c>
      <c r="AI191" s="117">
        <v>979</v>
      </c>
      <c r="AJ191" s="117">
        <v>175</v>
      </c>
    </row>
    <row r="192" spans="1:36" ht="15" thickBot="1">
      <c r="A192" s="114"/>
      <c r="B192" s="91" t="s">
        <v>544</v>
      </c>
      <c r="C192" s="114"/>
      <c r="D192" s="94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</row>
    <row r="193" spans="1:36" ht="14">
      <c r="A193" s="109" t="s">
        <v>545</v>
      </c>
      <c r="B193" s="90" t="s">
        <v>546</v>
      </c>
      <c r="C193" s="109">
        <v>9210</v>
      </c>
      <c r="D193" s="89"/>
      <c r="E193" s="117">
        <v>160</v>
      </c>
      <c r="F193" s="117">
        <v>315</v>
      </c>
      <c r="G193" s="117">
        <v>771</v>
      </c>
      <c r="H193" s="117">
        <v>600</v>
      </c>
      <c r="I193" s="117">
        <v>330</v>
      </c>
      <c r="J193" s="117">
        <v>272</v>
      </c>
      <c r="K193" s="117">
        <v>131</v>
      </c>
      <c r="L193" s="117">
        <v>291</v>
      </c>
      <c r="M193" s="117">
        <v>184</v>
      </c>
      <c r="N193" s="117">
        <v>223</v>
      </c>
      <c r="O193" s="117">
        <v>291</v>
      </c>
      <c r="P193" s="117">
        <v>165</v>
      </c>
      <c r="Q193" s="117">
        <v>19</v>
      </c>
      <c r="R193" s="117">
        <v>756</v>
      </c>
      <c r="S193" s="117">
        <v>19</v>
      </c>
      <c r="T193" s="117">
        <v>379</v>
      </c>
      <c r="U193" s="117">
        <v>243</v>
      </c>
      <c r="V193" s="117">
        <v>136</v>
      </c>
      <c r="W193" s="117">
        <v>39</v>
      </c>
      <c r="X193" s="117">
        <v>491</v>
      </c>
      <c r="Y193" s="117">
        <v>320</v>
      </c>
      <c r="Z193" s="117">
        <v>825</v>
      </c>
      <c r="AA193" s="117">
        <v>243</v>
      </c>
      <c r="AB193" s="117">
        <v>175</v>
      </c>
      <c r="AC193" s="117">
        <v>243</v>
      </c>
      <c r="AD193" s="117">
        <v>333</v>
      </c>
      <c r="AE193" s="117">
        <v>39</v>
      </c>
      <c r="AF193" s="117">
        <v>325</v>
      </c>
      <c r="AG193" s="117">
        <v>107</v>
      </c>
      <c r="AH193" s="117">
        <v>295</v>
      </c>
      <c r="AI193" s="117">
        <v>194</v>
      </c>
      <c r="AJ193" s="117">
        <v>296</v>
      </c>
    </row>
    <row r="194" spans="1:36" ht="15" thickBot="1">
      <c r="A194" s="114"/>
      <c r="B194" s="91" t="s">
        <v>341</v>
      </c>
      <c r="C194" s="114"/>
      <c r="D194" s="94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</row>
    <row r="195" spans="1:36" ht="14">
      <c r="A195" s="109" t="s">
        <v>547</v>
      </c>
      <c r="B195" s="90" t="s">
        <v>548</v>
      </c>
      <c r="C195" s="109">
        <v>9098</v>
      </c>
      <c r="D195" s="89"/>
      <c r="E195" s="117">
        <v>126</v>
      </c>
      <c r="F195" s="117">
        <v>315</v>
      </c>
      <c r="G195" s="117">
        <v>291</v>
      </c>
      <c r="H195" s="117">
        <v>49</v>
      </c>
      <c r="I195" s="117">
        <v>165</v>
      </c>
      <c r="J195" s="117">
        <v>946</v>
      </c>
      <c r="K195" s="117">
        <v>131</v>
      </c>
      <c r="L195" s="117">
        <v>340</v>
      </c>
      <c r="M195" s="117">
        <v>68</v>
      </c>
      <c r="N195" s="117">
        <v>97</v>
      </c>
      <c r="O195" s="117">
        <v>155</v>
      </c>
      <c r="P195" s="117">
        <v>951</v>
      </c>
      <c r="Q195" s="117">
        <v>291</v>
      </c>
      <c r="R195" s="117">
        <v>107</v>
      </c>
      <c r="S195" s="117">
        <v>46</v>
      </c>
      <c r="T195" s="117">
        <v>262</v>
      </c>
      <c r="U195" s="117">
        <v>73</v>
      </c>
      <c r="V195" s="117">
        <v>233</v>
      </c>
      <c r="W195" s="117">
        <v>911</v>
      </c>
      <c r="X195" s="117">
        <v>97</v>
      </c>
      <c r="Y195" s="117">
        <v>107</v>
      </c>
      <c r="Z195" s="117">
        <v>117</v>
      </c>
      <c r="AA195" s="117">
        <v>829</v>
      </c>
      <c r="AB195" s="117">
        <v>194</v>
      </c>
      <c r="AC195" s="117">
        <v>29</v>
      </c>
      <c r="AD195" s="117">
        <v>963</v>
      </c>
      <c r="AE195" s="117">
        <v>117</v>
      </c>
      <c r="AF195" s="117">
        <v>233</v>
      </c>
      <c r="AG195" s="117">
        <v>99</v>
      </c>
      <c r="AH195" s="117">
        <v>295</v>
      </c>
      <c r="AI195" s="117">
        <v>136</v>
      </c>
      <c r="AJ195" s="117">
        <v>325</v>
      </c>
    </row>
    <row r="196" spans="1:36" ht="15" thickBot="1">
      <c r="A196" s="114"/>
      <c r="B196" s="91" t="s">
        <v>531</v>
      </c>
      <c r="C196" s="114"/>
      <c r="D196" s="94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</row>
    <row r="197" spans="1:36" ht="14">
      <c r="A197" s="109" t="s">
        <v>549</v>
      </c>
      <c r="B197" s="90" t="s">
        <v>550</v>
      </c>
      <c r="C197" s="109">
        <v>8935</v>
      </c>
      <c r="D197" s="89"/>
      <c r="E197" s="117">
        <v>19</v>
      </c>
      <c r="F197" s="117">
        <v>315</v>
      </c>
      <c r="G197" s="117">
        <v>10</v>
      </c>
      <c r="H197" s="117">
        <v>287</v>
      </c>
      <c r="I197" s="117">
        <v>34</v>
      </c>
      <c r="J197" s="117">
        <v>447</v>
      </c>
      <c r="K197" s="117">
        <v>175</v>
      </c>
      <c r="L197" s="117">
        <v>839</v>
      </c>
      <c r="M197" s="117">
        <v>301</v>
      </c>
      <c r="N197" s="117">
        <v>447</v>
      </c>
      <c r="O197" s="117">
        <v>179</v>
      </c>
      <c r="P197" s="117">
        <v>507</v>
      </c>
      <c r="Q197" s="117">
        <v>374</v>
      </c>
      <c r="R197" s="117">
        <v>417</v>
      </c>
      <c r="S197" s="117">
        <v>39</v>
      </c>
      <c r="T197" s="117">
        <v>674</v>
      </c>
      <c r="U197" s="117">
        <v>73</v>
      </c>
      <c r="V197" s="117">
        <v>417</v>
      </c>
      <c r="W197" s="117">
        <v>29</v>
      </c>
      <c r="X197" s="117">
        <v>175</v>
      </c>
      <c r="Y197" s="117">
        <v>398</v>
      </c>
      <c r="Z197" s="117">
        <v>63</v>
      </c>
      <c r="AA197" s="117">
        <v>58</v>
      </c>
      <c r="AB197" s="117">
        <v>49</v>
      </c>
      <c r="AC197" s="117">
        <v>732</v>
      </c>
      <c r="AD197" s="117">
        <v>184</v>
      </c>
      <c r="AE197" s="117">
        <v>262</v>
      </c>
      <c r="AF197" s="117">
        <v>49</v>
      </c>
      <c r="AG197" s="117">
        <v>54</v>
      </c>
      <c r="AH197" s="117">
        <v>295</v>
      </c>
      <c r="AI197" s="117">
        <v>970</v>
      </c>
      <c r="AJ197" s="117">
        <v>63</v>
      </c>
    </row>
    <row r="198" spans="1:36" ht="15" thickBot="1">
      <c r="A198" s="114"/>
      <c r="B198" s="91" t="s">
        <v>536</v>
      </c>
      <c r="C198" s="114"/>
      <c r="D198" s="94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</row>
    <row r="199" spans="1:36" ht="14">
      <c r="A199" s="109" t="s">
        <v>551</v>
      </c>
      <c r="B199" s="90" t="s">
        <v>552</v>
      </c>
      <c r="C199" s="109">
        <v>7854</v>
      </c>
      <c r="D199" s="89"/>
      <c r="E199" s="117">
        <v>574</v>
      </c>
      <c r="F199" s="117">
        <v>636</v>
      </c>
      <c r="G199" s="117">
        <v>647</v>
      </c>
      <c r="H199" s="117">
        <v>136</v>
      </c>
      <c r="I199" s="117">
        <v>146</v>
      </c>
      <c r="J199" s="117">
        <v>909</v>
      </c>
      <c r="K199" s="117">
        <v>78</v>
      </c>
      <c r="L199" s="117">
        <v>325</v>
      </c>
      <c r="M199" s="117">
        <v>78</v>
      </c>
      <c r="N199" s="117">
        <v>0</v>
      </c>
      <c r="O199" s="117">
        <v>709</v>
      </c>
      <c r="P199" s="117">
        <v>165</v>
      </c>
      <c r="Q199" s="117">
        <v>589</v>
      </c>
      <c r="R199" s="117">
        <v>461</v>
      </c>
      <c r="S199" s="117">
        <v>272</v>
      </c>
      <c r="T199" s="117">
        <v>0</v>
      </c>
      <c r="U199" s="117">
        <v>0</v>
      </c>
      <c r="V199" s="117">
        <v>0</v>
      </c>
      <c r="W199" s="117">
        <v>0</v>
      </c>
      <c r="X199" s="117">
        <v>0</v>
      </c>
      <c r="Y199" s="117">
        <v>0</v>
      </c>
      <c r="Z199" s="117">
        <v>0</v>
      </c>
      <c r="AA199" s="117">
        <v>223</v>
      </c>
      <c r="AB199" s="117">
        <v>146</v>
      </c>
      <c r="AC199" s="117">
        <v>509</v>
      </c>
      <c r="AD199" s="117">
        <v>476</v>
      </c>
      <c r="AE199" s="117">
        <v>87</v>
      </c>
      <c r="AF199" s="117">
        <v>39</v>
      </c>
      <c r="AG199" s="117">
        <v>233</v>
      </c>
      <c r="AH199" s="117">
        <v>295</v>
      </c>
      <c r="AI199" s="117">
        <v>58</v>
      </c>
      <c r="AJ199" s="117">
        <v>63</v>
      </c>
    </row>
    <row r="200" spans="1:36" ht="15" thickBot="1">
      <c r="A200" s="114"/>
      <c r="B200" s="91" t="s">
        <v>553</v>
      </c>
      <c r="C200" s="114"/>
      <c r="D200" s="94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</row>
    <row r="201" spans="1:36" ht="14">
      <c r="A201" s="109" t="s">
        <v>554</v>
      </c>
      <c r="B201" s="90" t="s">
        <v>555</v>
      </c>
      <c r="C201" s="109">
        <v>7516</v>
      </c>
      <c r="D201" s="89"/>
      <c r="E201" s="117">
        <v>97</v>
      </c>
      <c r="F201" s="117">
        <v>315</v>
      </c>
      <c r="G201" s="117">
        <v>49</v>
      </c>
      <c r="H201" s="117">
        <v>49</v>
      </c>
      <c r="I201" s="117">
        <v>78</v>
      </c>
      <c r="J201" s="117">
        <v>-61</v>
      </c>
      <c r="K201" s="117">
        <v>592</v>
      </c>
      <c r="L201" s="117">
        <v>146</v>
      </c>
      <c r="M201" s="117">
        <v>165</v>
      </c>
      <c r="N201" s="117">
        <v>126</v>
      </c>
      <c r="O201" s="117">
        <v>766</v>
      </c>
      <c r="P201" s="117">
        <v>165</v>
      </c>
      <c r="Q201" s="117">
        <v>938</v>
      </c>
      <c r="R201" s="117">
        <v>49</v>
      </c>
      <c r="S201" s="117">
        <v>0</v>
      </c>
      <c r="T201" s="117">
        <v>301</v>
      </c>
      <c r="U201" s="117">
        <v>58</v>
      </c>
      <c r="V201" s="117">
        <v>68</v>
      </c>
      <c r="W201" s="117">
        <v>262</v>
      </c>
      <c r="X201" s="117">
        <v>456</v>
      </c>
      <c r="Y201" s="117">
        <v>107</v>
      </c>
      <c r="Z201" s="117">
        <v>63</v>
      </c>
      <c r="AA201" s="117">
        <v>262</v>
      </c>
      <c r="AB201" s="117">
        <v>36</v>
      </c>
      <c r="AC201" s="117">
        <v>290</v>
      </c>
      <c r="AD201" s="117">
        <v>184</v>
      </c>
      <c r="AE201" s="117">
        <v>398</v>
      </c>
      <c r="AF201" s="117">
        <v>223</v>
      </c>
      <c r="AG201" s="117">
        <v>39</v>
      </c>
      <c r="AH201" s="117">
        <v>295</v>
      </c>
      <c r="AI201" s="117">
        <v>806</v>
      </c>
      <c r="AJ201" s="117">
        <v>194</v>
      </c>
    </row>
    <row r="202" spans="1:36" ht="15" thickBot="1">
      <c r="A202" s="114"/>
      <c r="B202" s="91" t="s">
        <v>556</v>
      </c>
      <c r="C202" s="114"/>
      <c r="D202" s="94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</row>
    <row r="203" spans="1:36" ht="14">
      <c r="A203" s="109" t="s">
        <v>557</v>
      </c>
      <c r="B203" s="90" t="s">
        <v>558</v>
      </c>
      <c r="C203" s="109">
        <v>6398</v>
      </c>
      <c r="D203" s="89"/>
      <c r="E203" s="117">
        <v>19</v>
      </c>
      <c r="F203" s="117">
        <v>686</v>
      </c>
      <c r="G203" s="117">
        <v>87</v>
      </c>
      <c r="H203" s="117">
        <v>138</v>
      </c>
      <c r="I203" s="117">
        <v>194</v>
      </c>
      <c r="J203" s="117">
        <v>495</v>
      </c>
      <c r="K203" s="117">
        <v>87</v>
      </c>
      <c r="L203" s="117">
        <v>107</v>
      </c>
      <c r="M203" s="117">
        <v>39</v>
      </c>
      <c r="N203" s="117">
        <v>39</v>
      </c>
      <c r="O203" s="117">
        <v>58</v>
      </c>
      <c r="P203" s="117">
        <v>340</v>
      </c>
      <c r="Q203" s="117">
        <v>29</v>
      </c>
      <c r="R203" s="117">
        <v>926</v>
      </c>
      <c r="S203" s="117">
        <v>126</v>
      </c>
      <c r="T203" s="117">
        <v>39</v>
      </c>
      <c r="U203" s="117">
        <v>107</v>
      </c>
      <c r="V203" s="117">
        <v>408</v>
      </c>
      <c r="W203" s="117">
        <v>184</v>
      </c>
      <c r="X203" s="117">
        <v>291</v>
      </c>
      <c r="Y203" s="117">
        <v>107</v>
      </c>
      <c r="Z203" s="117">
        <v>204</v>
      </c>
      <c r="AA203" s="117">
        <v>155</v>
      </c>
      <c r="AB203" s="117">
        <v>107</v>
      </c>
      <c r="AC203" s="117">
        <v>58</v>
      </c>
      <c r="AD203" s="117">
        <v>359</v>
      </c>
      <c r="AE203" s="117">
        <v>476</v>
      </c>
      <c r="AF203" s="117">
        <v>58</v>
      </c>
      <c r="AG203" s="117">
        <v>78</v>
      </c>
      <c r="AH203" s="117">
        <v>295</v>
      </c>
      <c r="AI203" s="117">
        <v>39</v>
      </c>
      <c r="AJ203" s="117">
        <v>63</v>
      </c>
    </row>
    <row r="204" spans="1:36" ht="15" thickBot="1">
      <c r="A204" s="114"/>
      <c r="B204" s="91" t="s">
        <v>269</v>
      </c>
      <c r="C204" s="114"/>
      <c r="D204" s="94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</row>
    <row r="205" spans="1:36" ht="14">
      <c r="A205" s="109" t="s">
        <v>559</v>
      </c>
      <c r="B205" s="90" t="s">
        <v>560</v>
      </c>
      <c r="C205" s="109">
        <v>5509</v>
      </c>
      <c r="D205" s="89"/>
      <c r="E205" s="117">
        <v>19</v>
      </c>
      <c r="F205" s="117">
        <v>315</v>
      </c>
      <c r="G205" s="117">
        <v>29</v>
      </c>
      <c r="H205" s="117">
        <v>49</v>
      </c>
      <c r="I205" s="117">
        <v>34</v>
      </c>
      <c r="J205" s="117">
        <v>301</v>
      </c>
      <c r="K205" s="117">
        <v>39</v>
      </c>
      <c r="L205" s="117">
        <v>938</v>
      </c>
      <c r="M205" s="117">
        <v>175</v>
      </c>
      <c r="N205" s="117">
        <v>0</v>
      </c>
      <c r="O205" s="117">
        <v>112</v>
      </c>
      <c r="P205" s="117">
        <v>165</v>
      </c>
      <c r="Q205" s="117">
        <v>647</v>
      </c>
      <c r="R205" s="117">
        <v>10</v>
      </c>
      <c r="S205" s="117">
        <v>19</v>
      </c>
      <c r="T205" s="117">
        <v>696</v>
      </c>
      <c r="U205" s="117">
        <v>29</v>
      </c>
      <c r="V205" s="117">
        <v>24</v>
      </c>
      <c r="W205" s="117">
        <v>49</v>
      </c>
      <c r="X205" s="117">
        <v>447</v>
      </c>
      <c r="Y205" s="117">
        <v>107</v>
      </c>
      <c r="Z205" s="117">
        <v>63</v>
      </c>
      <c r="AA205" s="117">
        <v>485</v>
      </c>
      <c r="AB205" s="117">
        <v>117</v>
      </c>
      <c r="AC205" s="117">
        <v>155</v>
      </c>
      <c r="AD205" s="117">
        <v>184</v>
      </c>
      <c r="AE205" s="117">
        <v>165</v>
      </c>
      <c r="AF205" s="117">
        <v>97</v>
      </c>
      <c r="AG205" s="117">
        <v>39</v>
      </c>
      <c r="AH205" s="117">
        <v>0</v>
      </c>
      <c r="AI205" s="117">
        <v>0</v>
      </c>
      <c r="AJ205" s="117">
        <v>0</v>
      </c>
    </row>
    <row r="206" spans="1:36" ht="15" thickBot="1">
      <c r="A206" s="114"/>
      <c r="B206" s="91" t="s">
        <v>561</v>
      </c>
      <c r="C206" s="114"/>
      <c r="D206" s="94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</row>
    <row r="207" spans="1:36" ht="14">
      <c r="A207" s="109" t="s">
        <v>562</v>
      </c>
      <c r="B207" s="90" t="s">
        <v>563</v>
      </c>
      <c r="C207" s="109">
        <v>5432</v>
      </c>
      <c r="D207" s="89"/>
      <c r="E207" s="117">
        <v>214</v>
      </c>
      <c r="F207" s="117">
        <v>315</v>
      </c>
      <c r="G207" s="117">
        <v>146</v>
      </c>
      <c r="H207" s="117">
        <v>49</v>
      </c>
      <c r="I207" s="117">
        <v>34</v>
      </c>
      <c r="J207" s="117">
        <v>165</v>
      </c>
      <c r="K207" s="117">
        <v>199</v>
      </c>
      <c r="L207" s="117">
        <v>466</v>
      </c>
      <c r="M207" s="117">
        <v>126</v>
      </c>
      <c r="N207" s="117">
        <v>29</v>
      </c>
      <c r="O207" s="117">
        <v>39</v>
      </c>
      <c r="P207" s="117">
        <v>165</v>
      </c>
      <c r="Q207" s="117">
        <v>974</v>
      </c>
      <c r="R207" s="117">
        <v>19</v>
      </c>
      <c r="S207" s="117">
        <v>7</v>
      </c>
      <c r="T207" s="117">
        <v>175</v>
      </c>
      <c r="U207" s="117">
        <v>97</v>
      </c>
      <c r="V207" s="117">
        <v>24</v>
      </c>
      <c r="W207" s="117">
        <v>238</v>
      </c>
      <c r="X207" s="117">
        <v>107</v>
      </c>
      <c r="Y207" s="117">
        <v>107</v>
      </c>
      <c r="Z207" s="117">
        <v>26</v>
      </c>
      <c r="AA207" s="117">
        <v>97</v>
      </c>
      <c r="AB207" s="117">
        <v>259</v>
      </c>
      <c r="AC207" s="117">
        <v>117</v>
      </c>
      <c r="AD207" s="117">
        <v>184</v>
      </c>
      <c r="AE207" s="117">
        <v>187</v>
      </c>
      <c r="AF207" s="117">
        <v>19</v>
      </c>
      <c r="AG207" s="117">
        <v>146</v>
      </c>
      <c r="AH207" s="117">
        <v>295</v>
      </c>
      <c r="AI207" s="117">
        <v>155</v>
      </c>
      <c r="AJ207" s="117">
        <v>252</v>
      </c>
    </row>
    <row r="208" spans="1:36" ht="15" thickBot="1">
      <c r="A208" s="114"/>
      <c r="B208" s="91" t="s">
        <v>556</v>
      </c>
      <c r="C208" s="114"/>
      <c r="D208" s="94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</row>
    <row r="209" spans="1:36" ht="15" thickBot="1">
      <c r="A209" s="118" t="s">
        <v>342</v>
      </c>
      <c r="B209" s="119"/>
      <c r="C209" s="120"/>
      <c r="D209" s="95"/>
      <c r="E209" s="92">
        <v>2887</v>
      </c>
      <c r="F209" s="92">
        <v>1707</v>
      </c>
      <c r="G209" s="92">
        <v>9253</v>
      </c>
      <c r="H209" s="92">
        <v>3786</v>
      </c>
      <c r="I209" s="92">
        <v>6019</v>
      </c>
      <c r="J209" s="92">
        <v>7698</v>
      </c>
      <c r="K209" s="92">
        <v>5514</v>
      </c>
      <c r="L209" s="92">
        <v>9602</v>
      </c>
      <c r="M209" s="92">
        <v>8631</v>
      </c>
      <c r="N209" s="92">
        <v>2996</v>
      </c>
      <c r="O209" s="92">
        <v>485</v>
      </c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7"/>
    </row>
  </sheetData>
  <mergeCells count="3506">
    <mergeCell ref="AJ207:AJ208"/>
    <mergeCell ref="A209:C209"/>
    <mergeCell ref="AD207:AD208"/>
    <mergeCell ref="AE207:AE208"/>
    <mergeCell ref="AF207:AF208"/>
    <mergeCell ref="AG207:AG208"/>
    <mergeCell ref="AH207:AH208"/>
    <mergeCell ref="AI207:AI208"/>
    <mergeCell ref="X207:X208"/>
    <mergeCell ref="Y207:Y208"/>
    <mergeCell ref="Z207:Z208"/>
    <mergeCell ref="AA207:AA208"/>
    <mergeCell ref="AB207:AB208"/>
    <mergeCell ref="AC207:AC208"/>
    <mergeCell ref="R207:R208"/>
    <mergeCell ref="S207:S208"/>
    <mergeCell ref="T207:T208"/>
    <mergeCell ref="U207:U208"/>
    <mergeCell ref="V207:V208"/>
    <mergeCell ref="W207:W208"/>
    <mergeCell ref="L207:L208"/>
    <mergeCell ref="M207:M208"/>
    <mergeCell ref="N207:N208"/>
    <mergeCell ref="O207:O208"/>
    <mergeCell ref="P207:P208"/>
    <mergeCell ref="Q207:Q208"/>
    <mergeCell ref="AJ205:AJ206"/>
    <mergeCell ref="A207:A208"/>
    <mergeCell ref="C207:C208"/>
    <mergeCell ref="E207:E208"/>
    <mergeCell ref="F207:F208"/>
    <mergeCell ref="G207:G208"/>
    <mergeCell ref="H207:H208"/>
    <mergeCell ref="I207:I208"/>
    <mergeCell ref="J207:J208"/>
    <mergeCell ref="K207:K208"/>
    <mergeCell ref="AD205:AD206"/>
    <mergeCell ref="AE205:AE206"/>
    <mergeCell ref="AF205:AF206"/>
    <mergeCell ref="AG205:AG206"/>
    <mergeCell ref="AH205:AH206"/>
    <mergeCell ref="AI205:AI206"/>
    <mergeCell ref="X205:X206"/>
    <mergeCell ref="Y205:Y206"/>
    <mergeCell ref="Z205:Z206"/>
    <mergeCell ref="AA205:AA206"/>
    <mergeCell ref="AB205:AB206"/>
    <mergeCell ref="AC205:AC206"/>
    <mergeCell ref="R205:R206"/>
    <mergeCell ref="S205:S206"/>
    <mergeCell ref="T205:T206"/>
    <mergeCell ref="U205:U206"/>
    <mergeCell ref="V205:V206"/>
    <mergeCell ref="W205:W206"/>
    <mergeCell ref="L205:L206"/>
    <mergeCell ref="M205:M206"/>
    <mergeCell ref="N205:N206"/>
    <mergeCell ref="O205:O206"/>
    <mergeCell ref="P205:P206"/>
    <mergeCell ref="Q205:Q206"/>
    <mergeCell ref="AJ203:AJ204"/>
    <mergeCell ref="A205:A206"/>
    <mergeCell ref="C205:C206"/>
    <mergeCell ref="E205:E206"/>
    <mergeCell ref="F205:F206"/>
    <mergeCell ref="G205:G206"/>
    <mergeCell ref="H205:H206"/>
    <mergeCell ref="I205:I206"/>
    <mergeCell ref="J205:J206"/>
    <mergeCell ref="K205:K206"/>
    <mergeCell ref="AD203:AD204"/>
    <mergeCell ref="AE203:AE204"/>
    <mergeCell ref="AF203:AF204"/>
    <mergeCell ref="AG203:AG204"/>
    <mergeCell ref="AH203:AH204"/>
    <mergeCell ref="AI203:AI204"/>
    <mergeCell ref="X203:X204"/>
    <mergeCell ref="Y203:Y204"/>
    <mergeCell ref="Z203:Z204"/>
    <mergeCell ref="AA203:AA204"/>
    <mergeCell ref="AB203:AB204"/>
    <mergeCell ref="AC203:AC204"/>
    <mergeCell ref="R203:R204"/>
    <mergeCell ref="S203:S204"/>
    <mergeCell ref="T203:T204"/>
    <mergeCell ref="U203:U204"/>
    <mergeCell ref="V203:V204"/>
    <mergeCell ref="W203:W204"/>
    <mergeCell ref="L203:L204"/>
    <mergeCell ref="M203:M204"/>
    <mergeCell ref="N203:N204"/>
    <mergeCell ref="O203:O204"/>
    <mergeCell ref="P203:P204"/>
    <mergeCell ref="Q203:Q204"/>
    <mergeCell ref="AJ201:AJ202"/>
    <mergeCell ref="A203:A204"/>
    <mergeCell ref="C203:C204"/>
    <mergeCell ref="E203:E204"/>
    <mergeCell ref="F203:F204"/>
    <mergeCell ref="G203:G204"/>
    <mergeCell ref="H203:H204"/>
    <mergeCell ref="I203:I204"/>
    <mergeCell ref="J203:J204"/>
    <mergeCell ref="K203:K204"/>
    <mergeCell ref="AD201:AD202"/>
    <mergeCell ref="AE201:AE202"/>
    <mergeCell ref="AF201:AF202"/>
    <mergeCell ref="AG201:AG202"/>
    <mergeCell ref="AH201:AH202"/>
    <mergeCell ref="AI201:AI202"/>
    <mergeCell ref="X201:X202"/>
    <mergeCell ref="Y201:Y202"/>
    <mergeCell ref="Z201:Z202"/>
    <mergeCell ref="AA201:AA202"/>
    <mergeCell ref="AB201:AB202"/>
    <mergeCell ref="AC201:AC202"/>
    <mergeCell ref="R201:R202"/>
    <mergeCell ref="S201:S202"/>
    <mergeCell ref="T201:T202"/>
    <mergeCell ref="U201:U202"/>
    <mergeCell ref="V201:V202"/>
    <mergeCell ref="W201:W202"/>
    <mergeCell ref="L201:L202"/>
    <mergeCell ref="M201:M202"/>
    <mergeCell ref="N201:N202"/>
    <mergeCell ref="O201:O202"/>
    <mergeCell ref="P201:P202"/>
    <mergeCell ref="Q201:Q202"/>
    <mergeCell ref="AJ199:AJ200"/>
    <mergeCell ref="A201:A202"/>
    <mergeCell ref="C201:C202"/>
    <mergeCell ref="E201:E202"/>
    <mergeCell ref="F201:F202"/>
    <mergeCell ref="G201:G202"/>
    <mergeCell ref="H201:H202"/>
    <mergeCell ref="I201:I202"/>
    <mergeCell ref="J201:J202"/>
    <mergeCell ref="K201:K202"/>
    <mergeCell ref="AD199:AD200"/>
    <mergeCell ref="AE199:AE200"/>
    <mergeCell ref="AF199:AF200"/>
    <mergeCell ref="AG199:AG200"/>
    <mergeCell ref="AH199:AH200"/>
    <mergeCell ref="AI199:AI200"/>
    <mergeCell ref="X199:X200"/>
    <mergeCell ref="Y199:Y200"/>
    <mergeCell ref="Z199:Z200"/>
    <mergeCell ref="AA199:AA200"/>
    <mergeCell ref="AB199:AB200"/>
    <mergeCell ref="AC199:AC200"/>
    <mergeCell ref="R199:R200"/>
    <mergeCell ref="S199:S200"/>
    <mergeCell ref="T199:T200"/>
    <mergeCell ref="U199:U200"/>
    <mergeCell ref="V199:V200"/>
    <mergeCell ref="W199:W200"/>
    <mergeCell ref="L199:L200"/>
    <mergeCell ref="M199:M200"/>
    <mergeCell ref="N199:N200"/>
    <mergeCell ref="O199:O200"/>
    <mergeCell ref="P199:P200"/>
    <mergeCell ref="Q199:Q200"/>
    <mergeCell ref="AJ197:AJ198"/>
    <mergeCell ref="A199:A200"/>
    <mergeCell ref="C199:C200"/>
    <mergeCell ref="E199:E200"/>
    <mergeCell ref="F199:F200"/>
    <mergeCell ref="G199:G200"/>
    <mergeCell ref="H199:H200"/>
    <mergeCell ref="I199:I200"/>
    <mergeCell ref="J199:J200"/>
    <mergeCell ref="K199:K200"/>
    <mergeCell ref="AD197:AD198"/>
    <mergeCell ref="AE197:AE198"/>
    <mergeCell ref="AF197:AF198"/>
    <mergeCell ref="AG197:AG198"/>
    <mergeCell ref="AH197:AH198"/>
    <mergeCell ref="AI197:AI198"/>
    <mergeCell ref="X197:X198"/>
    <mergeCell ref="Y197:Y198"/>
    <mergeCell ref="Z197:Z198"/>
    <mergeCell ref="AA197:AA198"/>
    <mergeCell ref="AB197:AB198"/>
    <mergeCell ref="AC197:AC198"/>
    <mergeCell ref="R197:R198"/>
    <mergeCell ref="S197:S198"/>
    <mergeCell ref="T197:T198"/>
    <mergeCell ref="U197:U198"/>
    <mergeCell ref="V197:V198"/>
    <mergeCell ref="W197:W198"/>
    <mergeCell ref="L197:L198"/>
    <mergeCell ref="M197:M198"/>
    <mergeCell ref="N197:N198"/>
    <mergeCell ref="O197:O198"/>
    <mergeCell ref="P197:P198"/>
    <mergeCell ref="Q197:Q198"/>
    <mergeCell ref="AJ195:AJ196"/>
    <mergeCell ref="A197:A198"/>
    <mergeCell ref="C197:C198"/>
    <mergeCell ref="E197:E198"/>
    <mergeCell ref="F197:F198"/>
    <mergeCell ref="G197:G198"/>
    <mergeCell ref="H197:H198"/>
    <mergeCell ref="I197:I198"/>
    <mergeCell ref="J197:J198"/>
    <mergeCell ref="K197:K198"/>
    <mergeCell ref="AD195:AD196"/>
    <mergeCell ref="AE195:AE196"/>
    <mergeCell ref="AF195:AF196"/>
    <mergeCell ref="AG195:AG196"/>
    <mergeCell ref="AH195:AH196"/>
    <mergeCell ref="AI195:AI196"/>
    <mergeCell ref="X195:X196"/>
    <mergeCell ref="Y195:Y196"/>
    <mergeCell ref="Z195:Z196"/>
    <mergeCell ref="AA195:AA196"/>
    <mergeCell ref="AB195:AB196"/>
    <mergeCell ref="AC195:AC196"/>
    <mergeCell ref="R195:R196"/>
    <mergeCell ref="S195:S196"/>
    <mergeCell ref="T195:T196"/>
    <mergeCell ref="U195:U196"/>
    <mergeCell ref="V195:V196"/>
    <mergeCell ref="W195:W196"/>
    <mergeCell ref="L195:L196"/>
    <mergeCell ref="M195:M196"/>
    <mergeCell ref="N195:N196"/>
    <mergeCell ref="O195:O196"/>
    <mergeCell ref="P195:P196"/>
    <mergeCell ref="Q195:Q196"/>
    <mergeCell ref="AJ193:AJ194"/>
    <mergeCell ref="A195:A196"/>
    <mergeCell ref="C195:C196"/>
    <mergeCell ref="E195:E196"/>
    <mergeCell ref="F195:F196"/>
    <mergeCell ref="G195:G196"/>
    <mergeCell ref="H195:H196"/>
    <mergeCell ref="I195:I196"/>
    <mergeCell ref="J195:J196"/>
    <mergeCell ref="K195:K196"/>
    <mergeCell ref="AD193:AD194"/>
    <mergeCell ref="AE193:AE194"/>
    <mergeCell ref="AF193:AF194"/>
    <mergeCell ref="AG193:AG194"/>
    <mergeCell ref="AH193:AH194"/>
    <mergeCell ref="AI193:AI194"/>
    <mergeCell ref="X193:X194"/>
    <mergeCell ref="Y193:Y194"/>
    <mergeCell ref="Z193:Z194"/>
    <mergeCell ref="AA193:AA194"/>
    <mergeCell ref="AB193:AB194"/>
    <mergeCell ref="AC193:AC194"/>
    <mergeCell ref="R193:R194"/>
    <mergeCell ref="S193:S194"/>
    <mergeCell ref="T193:T194"/>
    <mergeCell ref="U193:U194"/>
    <mergeCell ref="V193:V194"/>
    <mergeCell ref="W193:W194"/>
    <mergeCell ref="L193:L194"/>
    <mergeCell ref="M193:M194"/>
    <mergeCell ref="N193:N194"/>
    <mergeCell ref="O193:O194"/>
    <mergeCell ref="P193:P194"/>
    <mergeCell ref="Q193:Q194"/>
    <mergeCell ref="AJ191:AJ192"/>
    <mergeCell ref="A193:A194"/>
    <mergeCell ref="C193:C194"/>
    <mergeCell ref="E193:E194"/>
    <mergeCell ref="F193:F194"/>
    <mergeCell ref="G193:G194"/>
    <mergeCell ref="H193:H194"/>
    <mergeCell ref="I193:I194"/>
    <mergeCell ref="J193:J194"/>
    <mergeCell ref="K193:K194"/>
    <mergeCell ref="AD191:AD192"/>
    <mergeCell ref="AE191:AE192"/>
    <mergeCell ref="AF191:AF192"/>
    <mergeCell ref="AG191:AG192"/>
    <mergeCell ref="AH191:AH192"/>
    <mergeCell ref="AI191:AI192"/>
    <mergeCell ref="X191:X192"/>
    <mergeCell ref="Y191:Y192"/>
    <mergeCell ref="Z191:Z192"/>
    <mergeCell ref="AA191:AA192"/>
    <mergeCell ref="AB191:AB192"/>
    <mergeCell ref="AC191:AC192"/>
    <mergeCell ref="R191:R192"/>
    <mergeCell ref="S191:S192"/>
    <mergeCell ref="T191:T192"/>
    <mergeCell ref="U191:U192"/>
    <mergeCell ref="V191:V192"/>
    <mergeCell ref="W191:W192"/>
    <mergeCell ref="L191:L192"/>
    <mergeCell ref="M191:M192"/>
    <mergeCell ref="N191:N192"/>
    <mergeCell ref="O191:O192"/>
    <mergeCell ref="P191:P192"/>
    <mergeCell ref="Q191:Q192"/>
    <mergeCell ref="AJ189:AJ190"/>
    <mergeCell ref="Q189:Q190"/>
    <mergeCell ref="A191:A192"/>
    <mergeCell ref="C191:C192"/>
    <mergeCell ref="E191:E192"/>
    <mergeCell ref="F191:F192"/>
    <mergeCell ref="G191:G192"/>
    <mergeCell ref="H191:H192"/>
    <mergeCell ref="I191:I192"/>
    <mergeCell ref="J191:J192"/>
    <mergeCell ref="K191:K192"/>
    <mergeCell ref="AD189:AD190"/>
    <mergeCell ref="AE189:AE190"/>
    <mergeCell ref="AF189:AF190"/>
    <mergeCell ref="AG189:AG190"/>
    <mergeCell ref="AH189:AH190"/>
    <mergeCell ref="AI189:AI190"/>
    <mergeCell ref="X189:X190"/>
    <mergeCell ref="Y189:Y190"/>
    <mergeCell ref="Z189:Z190"/>
    <mergeCell ref="AA189:AA190"/>
    <mergeCell ref="AB189:AB190"/>
    <mergeCell ref="AC189:AC190"/>
    <mergeCell ref="R189:R190"/>
    <mergeCell ref="S189:S190"/>
    <mergeCell ref="T189:T190"/>
    <mergeCell ref="U189:U190"/>
    <mergeCell ref="V189:V190"/>
    <mergeCell ref="W189:W190"/>
    <mergeCell ref="L189:L190"/>
    <mergeCell ref="M189:M190"/>
    <mergeCell ref="N189:N190"/>
    <mergeCell ref="O189:O190"/>
    <mergeCell ref="P189:P190"/>
    <mergeCell ref="AJ187:AJ188"/>
    <mergeCell ref="A189:A190"/>
    <mergeCell ref="C189:C190"/>
    <mergeCell ref="E189:E190"/>
    <mergeCell ref="F189:F190"/>
    <mergeCell ref="G189:G190"/>
    <mergeCell ref="H189:H190"/>
    <mergeCell ref="I189:I190"/>
    <mergeCell ref="J189:J190"/>
    <mergeCell ref="K189:K190"/>
    <mergeCell ref="AD187:AD188"/>
    <mergeCell ref="AE187:AE188"/>
    <mergeCell ref="AF187:AF188"/>
    <mergeCell ref="AG187:AG188"/>
    <mergeCell ref="AH187:AH188"/>
    <mergeCell ref="AI187:AI188"/>
    <mergeCell ref="X187:X188"/>
    <mergeCell ref="Y187:Y188"/>
    <mergeCell ref="Z187:Z188"/>
    <mergeCell ref="AA187:AA188"/>
    <mergeCell ref="AB187:AB188"/>
    <mergeCell ref="AC187:AC188"/>
    <mergeCell ref="R187:R188"/>
    <mergeCell ref="S187:S188"/>
    <mergeCell ref="T187:T188"/>
    <mergeCell ref="U187:U188"/>
    <mergeCell ref="V187:V188"/>
    <mergeCell ref="W187:W188"/>
    <mergeCell ref="L187:L188"/>
    <mergeCell ref="M187:M188"/>
    <mergeCell ref="N187:N188"/>
    <mergeCell ref="O187:O188"/>
    <mergeCell ref="P187:P188"/>
    <mergeCell ref="Q187:Q188"/>
    <mergeCell ref="AJ185:AJ186"/>
    <mergeCell ref="A187:A188"/>
    <mergeCell ref="C187:C188"/>
    <mergeCell ref="E187:E188"/>
    <mergeCell ref="F187:F188"/>
    <mergeCell ref="G187:G188"/>
    <mergeCell ref="H187:H188"/>
    <mergeCell ref="I187:I188"/>
    <mergeCell ref="J187:J188"/>
    <mergeCell ref="K187:K188"/>
    <mergeCell ref="AD185:AD186"/>
    <mergeCell ref="AE185:AE186"/>
    <mergeCell ref="AF185:AF186"/>
    <mergeCell ref="AG185:AG186"/>
    <mergeCell ref="AH185:AH186"/>
    <mergeCell ref="AI185:AI186"/>
    <mergeCell ref="X185:X186"/>
    <mergeCell ref="Y185:Y186"/>
    <mergeCell ref="Z185:Z186"/>
    <mergeCell ref="AA185:AA186"/>
    <mergeCell ref="AB185:AB186"/>
    <mergeCell ref="AC185:AC186"/>
    <mergeCell ref="R185:R186"/>
    <mergeCell ref="S185:S186"/>
    <mergeCell ref="T185:T186"/>
    <mergeCell ref="U185:U186"/>
    <mergeCell ref="V185:V186"/>
    <mergeCell ref="W185:W186"/>
    <mergeCell ref="L185:L186"/>
    <mergeCell ref="M185:M186"/>
    <mergeCell ref="N185:N186"/>
    <mergeCell ref="O185:O186"/>
    <mergeCell ref="P185:P186"/>
    <mergeCell ref="Q185:Q186"/>
    <mergeCell ref="AJ183:AJ184"/>
    <mergeCell ref="A185:A186"/>
    <mergeCell ref="C185:C186"/>
    <mergeCell ref="E185:E186"/>
    <mergeCell ref="F185:F186"/>
    <mergeCell ref="G185:G186"/>
    <mergeCell ref="H185:H186"/>
    <mergeCell ref="I185:I186"/>
    <mergeCell ref="J185:J186"/>
    <mergeCell ref="K185:K186"/>
    <mergeCell ref="AD183:AD184"/>
    <mergeCell ref="AE183:AE184"/>
    <mergeCell ref="AF183:AF184"/>
    <mergeCell ref="AG183:AG184"/>
    <mergeCell ref="AH183:AH184"/>
    <mergeCell ref="AI183:AI184"/>
    <mergeCell ref="X183:X184"/>
    <mergeCell ref="Y183:Y184"/>
    <mergeCell ref="Z183:Z184"/>
    <mergeCell ref="AA183:AA184"/>
    <mergeCell ref="AB183:AB184"/>
    <mergeCell ref="AC183:AC184"/>
    <mergeCell ref="R183:R184"/>
    <mergeCell ref="S183:S184"/>
    <mergeCell ref="T183:T184"/>
    <mergeCell ref="U183:U184"/>
    <mergeCell ref="V183:V184"/>
    <mergeCell ref="W183:W184"/>
    <mergeCell ref="L183:L184"/>
    <mergeCell ref="M183:M184"/>
    <mergeCell ref="N183:N184"/>
    <mergeCell ref="O183:O184"/>
    <mergeCell ref="P183:P184"/>
    <mergeCell ref="Q183:Q184"/>
    <mergeCell ref="AJ181:AJ182"/>
    <mergeCell ref="A183:A184"/>
    <mergeCell ref="C183:C184"/>
    <mergeCell ref="E183:E184"/>
    <mergeCell ref="F183:F184"/>
    <mergeCell ref="G183:G184"/>
    <mergeCell ref="H183:H184"/>
    <mergeCell ref="I183:I184"/>
    <mergeCell ref="J183:J184"/>
    <mergeCell ref="K183:K184"/>
    <mergeCell ref="AD181:AD182"/>
    <mergeCell ref="AE181:AE182"/>
    <mergeCell ref="AF181:AF182"/>
    <mergeCell ref="AG181:AG182"/>
    <mergeCell ref="AH181:AH182"/>
    <mergeCell ref="AI181:AI182"/>
    <mergeCell ref="X181:X182"/>
    <mergeCell ref="Y181:Y182"/>
    <mergeCell ref="Z181:Z182"/>
    <mergeCell ref="AA181:AA182"/>
    <mergeCell ref="AB181:AB182"/>
    <mergeCell ref="AC181:AC182"/>
    <mergeCell ref="R181:R182"/>
    <mergeCell ref="S181:S182"/>
    <mergeCell ref="T181:T182"/>
    <mergeCell ref="U181:U182"/>
    <mergeCell ref="V181:V182"/>
    <mergeCell ref="W181:W182"/>
    <mergeCell ref="L181:L182"/>
    <mergeCell ref="M181:M182"/>
    <mergeCell ref="N181:N182"/>
    <mergeCell ref="O181:O182"/>
    <mergeCell ref="P181:P182"/>
    <mergeCell ref="Q181:Q182"/>
    <mergeCell ref="AJ179:AJ180"/>
    <mergeCell ref="A181:A182"/>
    <mergeCell ref="C181:C182"/>
    <mergeCell ref="E181:E182"/>
    <mergeCell ref="F181:F182"/>
    <mergeCell ref="G181:G182"/>
    <mergeCell ref="H181:H182"/>
    <mergeCell ref="I181:I182"/>
    <mergeCell ref="J181:J182"/>
    <mergeCell ref="K181:K182"/>
    <mergeCell ref="AD179:AD180"/>
    <mergeCell ref="AE179:AE180"/>
    <mergeCell ref="AF179:AF180"/>
    <mergeCell ref="AG179:AG180"/>
    <mergeCell ref="AH179:AH180"/>
    <mergeCell ref="AI179:AI180"/>
    <mergeCell ref="X179:X180"/>
    <mergeCell ref="Y179:Y180"/>
    <mergeCell ref="Z179:Z180"/>
    <mergeCell ref="AA179:AA180"/>
    <mergeCell ref="AB179:AB180"/>
    <mergeCell ref="AC179:AC180"/>
    <mergeCell ref="R179:R180"/>
    <mergeCell ref="S179:S180"/>
    <mergeCell ref="T179:T180"/>
    <mergeCell ref="U179:U180"/>
    <mergeCell ref="V179:V180"/>
    <mergeCell ref="W179:W180"/>
    <mergeCell ref="L179:L180"/>
    <mergeCell ref="M179:M180"/>
    <mergeCell ref="N179:N180"/>
    <mergeCell ref="O179:O180"/>
    <mergeCell ref="P179:P180"/>
    <mergeCell ref="Q179:Q180"/>
    <mergeCell ref="AJ177:AJ178"/>
    <mergeCell ref="A179:A180"/>
    <mergeCell ref="C179:C180"/>
    <mergeCell ref="E179:E180"/>
    <mergeCell ref="F179:F180"/>
    <mergeCell ref="G179:G180"/>
    <mergeCell ref="H179:H180"/>
    <mergeCell ref="I179:I180"/>
    <mergeCell ref="J179:J180"/>
    <mergeCell ref="K179:K180"/>
    <mergeCell ref="AD177:AD178"/>
    <mergeCell ref="AE177:AE178"/>
    <mergeCell ref="AF177:AF178"/>
    <mergeCell ref="AG177:AG178"/>
    <mergeCell ref="AH177:AH178"/>
    <mergeCell ref="AI177:AI178"/>
    <mergeCell ref="X177:X178"/>
    <mergeCell ref="Y177:Y178"/>
    <mergeCell ref="Z177:Z178"/>
    <mergeCell ref="AA177:AA178"/>
    <mergeCell ref="AB177:AB178"/>
    <mergeCell ref="AC177:AC178"/>
    <mergeCell ref="R177:R178"/>
    <mergeCell ref="S177:S178"/>
    <mergeCell ref="T177:T178"/>
    <mergeCell ref="U177:U178"/>
    <mergeCell ref="V177:V178"/>
    <mergeCell ref="W177:W178"/>
    <mergeCell ref="L177:L178"/>
    <mergeCell ref="M177:M178"/>
    <mergeCell ref="N177:N178"/>
    <mergeCell ref="O177:O178"/>
    <mergeCell ref="P177:P178"/>
    <mergeCell ref="Q177:Q178"/>
    <mergeCell ref="AJ175:AJ176"/>
    <mergeCell ref="A177:A178"/>
    <mergeCell ref="C177:C178"/>
    <mergeCell ref="E177:E178"/>
    <mergeCell ref="F177:F178"/>
    <mergeCell ref="G177:G178"/>
    <mergeCell ref="H177:H178"/>
    <mergeCell ref="I177:I178"/>
    <mergeCell ref="J177:J178"/>
    <mergeCell ref="K177:K178"/>
    <mergeCell ref="AD175:AD176"/>
    <mergeCell ref="AE175:AE176"/>
    <mergeCell ref="AF175:AF176"/>
    <mergeCell ref="AG175:AG176"/>
    <mergeCell ref="AH175:AH176"/>
    <mergeCell ref="AI175:AI176"/>
    <mergeCell ref="X175:X176"/>
    <mergeCell ref="Y175:Y176"/>
    <mergeCell ref="Z175:Z176"/>
    <mergeCell ref="AA175:AA176"/>
    <mergeCell ref="AB175:AB176"/>
    <mergeCell ref="AC175:AC176"/>
    <mergeCell ref="R175:R176"/>
    <mergeCell ref="S175:S176"/>
    <mergeCell ref="T175:T176"/>
    <mergeCell ref="U175:U176"/>
    <mergeCell ref="V175:V176"/>
    <mergeCell ref="W175:W176"/>
    <mergeCell ref="L175:L176"/>
    <mergeCell ref="M175:M176"/>
    <mergeCell ref="N175:N176"/>
    <mergeCell ref="O175:O176"/>
    <mergeCell ref="P175:P176"/>
    <mergeCell ref="Q175:Q176"/>
    <mergeCell ref="AJ173:AJ174"/>
    <mergeCell ref="A175:A176"/>
    <mergeCell ref="C175:C176"/>
    <mergeCell ref="E175:E176"/>
    <mergeCell ref="F175:F176"/>
    <mergeCell ref="G175:G176"/>
    <mergeCell ref="H175:H176"/>
    <mergeCell ref="I175:I176"/>
    <mergeCell ref="J175:J176"/>
    <mergeCell ref="K175:K176"/>
    <mergeCell ref="AD173:AD174"/>
    <mergeCell ref="AE173:AE174"/>
    <mergeCell ref="AF173:AF174"/>
    <mergeCell ref="AG173:AG174"/>
    <mergeCell ref="AH173:AH174"/>
    <mergeCell ref="AI173:AI174"/>
    <mergeCell ref="X173:X174"/>
    <mergeCell ref="Y173:Y174"/>
    <mergeCell ref="Z173:Z174"/>
    <mergeCell ref="AA173:AA174"/>
    <mergeCell ref="AB173:AB174"/>
    <mergeCell ref="AC173:AC174"/>
    <mergeCell ref="R173:R174"/>
    <mergeCell ref="S173:S174"/>
    <mergeCell ref="T173:T174"/>
    <mergeCell ref="U173:U174"/>
    <mergeCell ref="V173:V174"/>
    <mergeCell ref="W173:W174"/>
    <mergeCell ref="L173:L174"/>
    <mergeCell ref="M173:M174"/>
    <mergeCell ref="N173:N174"/>
    <mergeCell ref="O173:O174"/>
    <mergeCell ref="P173:P174"/>
    <mergeCell ref="Q173:Q174"/>
    <mergeCell ref="AJ171:AJ172"/>
    <mergeCell ref="Q171:Q172"/>
    <mergeCell ref="A173:A174"/>
    <mergeCell ref="C173:C174"/>
    <mergeCell ref="E173:E174"/>
    <mergeCell ref="F173:F174"/>
    <mergeCell ref="G173:G174"/>
    <mergeCell ref="H173:H174"/>
    <mergeCell ref="I173:I174"/>
    <mergeCell ref="J173:J174"/>
    <mergeCell ref="K173:K174"/>
    <mergeCell ref="AD171:AD172"/>
    <mergeCell ref="AE171:AE172"/>
    <mergeCell ref="AF171:AF172"/>
    <mergeCell ref="AG171:AG172"/>
    <mergeCell ref="AH171:AH172"/>
    <mergeCell ref="AI171:AI172"/>
    <mergeCell ref="X171:X172"/>
    <mergeCell ref="Y171:Y172"/>
    <mergeCell ref="Z171:Z172"/>
    <mergeCell ref="AA171:AA172"/>
    <mergeCell ref="AB171:AB172"/>
    <mergeCell ref="AC171:AC172"/>
    <mergeCell ref="R171:R172"/>
    <mergeCell ref="S171:S172"/>
    <mergeCell ref="T171:T172"/>
    <mergeCell ref="U171:U172"/>
    <mergeCell ref="V171:V172"/>
    <mergeCell ref="W171:W172"/>
    <mergeCell ref="L171:L172"/>
    <mergeCell ref="M171:M172"/>
    <mergeCell ref="N171:N172"/>
    <mergeCell ref="O171:O172"/>
    <mergeCell ref="P171:P172"/>
    <mergeCell ref="AJ169:AJ170"/>
    <mergeCell ref="A171:A172"/>
    <mergeCell ref="C171:C172"/>
    <mergeCell ref="E171:E172"/>
    <mergeCell ref="F171:F172"/>
    <mergeCell ref="G171:G172"/>
    <mergeCell ref="H171:H172"/>
    <mergeCell ref="I171:I172"/>
    <mergeCell ref="J171:J172"/>
    <mergeCell ref="K171:K172"/>
    <mergeCell ref="AD169:AD170"/>
    <mergeCell ref="AE169:AE170"/>
    <mergeCell ref="AF169:AF170"/>
    <mergeCell ref="AG169:AG170"/>
    <mergeCell ref="AH169:AH170"/>
    <mergeCell ref="AI169:AI170"/>
    <mergeCell ref="X169:X170"/>
    <mergeCell ref="Y169:Y170"/>
    <mergeCell ref="Z169:Z170"/>
    <mergeCell ref="AA169:AA170"/>
    <mergeCell ref="AB169:AB170"/>
    <mergeCell ref="AC169:AC170"/>
    <mergeCell ref="R169:R170"/>
    <mergeCell ref="S169:S170"/>
    <mergeCell ref="T169:T170"/>
    <mergeCell ref="U169:U170"/>
    <mergeCell ref="V169:V170"/>
    <mergeCell ref="W169:W170"/>
    <mergeCell ref="L169:L170"/>
    <mergeCell ref="M169:M170"/>
    <mergeCell ref="N169:N170"/>
    <mergeCell ref="O169:O170"/>
    <mergeCell ref="P169:P170"/>
    <mergeCell ref="Q169:Q170"/>
    <mergeCell ref="AJ167:AJ168"/>
    <mergeCell ref="A169:A170"/>
    <mergeCell ref="C169:C170"/>
    <mergeCell ref="E169:E170"/>
    <mergeCell ref="F169:F170"/>
    <mergeCell ref="G169:G170"/>
    <mergeCell ref="H169:H170"/>
    <mergeCell ref="I169:I170"/>
    <mergeCell ref="J169:J170"/>
    <mergeCell ref="K169:K170"/>
    <mergeCell ref="AD167:AD168"/>
    <mergeCell ref="AE167:AE168"/>
    <mergeCell ref="AF167:AF168"/>
    <mergeCell ref="AG167:AG168"/>
    <mergeCell ref="AH167:AH168"/>
    <mergeCell ref="AI167:AI168"/>
    <mergeCell ref="X167:X168"/>
    <mergeCell ref="Y167:Y168"/>
    <mergeCell ref="Z167:Z168"/>
    <mergeCell ref="AA167:AA168"/>
    <mergeCell ref="AB167:AB168"/>
    <mergeCell ref="AC167:AC168"/>
    <mergeCell ref="R167:R168"/>
    <mergeCell ref="S167:S168"/>
    <mergeCell ref="T167:T168"/>
    <mergeCell ref="U167:U168"/>
    <mergeCell ref="V167:V168"/>
    <mergeCell ref="W167:W168"/>
    <mergeCell ref="L167:L168"/>
    <mergeCell ref="M167:M168"/>
    <mergeCell ref="N167:N168"/>
    <mergeCell ref="O167:O168"/>
    <mergeCell ref="P167:P168"/>
    <mergeCell ref="Q167:Q168"/>
    <mergeCell ref="AJ165:AJ166"/>
    <mergeCell ref="A167:A168"/>
    <mergeCell ref="C167:C168"/>
    <mergeCell ref="E167:E168"/>
    <mergeCell ref="F167:F168"/>
    <mergeCell ref="G167:G168"/>
    <mergeCell ref="H167:H168"/>
    <mergeCell ref="I167:I168"/>
    <mergeCell ref="J167:J168"/>
    <mergeCell ref="K167:K168"/>
    <mergeCell ref="AD165:AD166"/>
    <mergeCell ref="AE165:AE166"/>
    <mergeCell ref="AF165:AF166"/>
    <mergeCell ref="AG165:AG166"/>
    <mergeCell ref="AH165:AH166"/>
    <mergeCell ref="AI165:AI166"/>
    <mergeCell ref="X165:X166"/>
    <mergeCell ref="Y165:Y166"/>
    <mergeCell ref="Z165:Z166"/>
    <mergeCell ref="AA165:AA166"/>
    <mergeCell ref="AB165:AB166"/>
    <mergeCell ref="AC165:AC166"/>
    <mergeCell ref="R165:R166"/>
    <mergeCell ref="S165:S166"/>
    <mergeCell ref="T165:T166"/>
    <mergeCell ref="U165:U166"/>
    <mergeCell ref="V165:V166"/>
    <mergeCell ref="W165:W166"/>
    <mergeCell ref="L165:L166"/>
    <mergeCell ref="M165:M166"/>
    <mergeCell ref="N165:N166"/>
    <mergeCell ref="O165:O166"/>
    <mergeCell ref="P165:P166"/>
    <mergeCell ref="Q165:Q166"/>
    <mergeCell ref="AJ163:AJ164"/>
    <mergeCell ref="A165:A166"/>
    <mergeCell ref="C165:C166"/>
    <mergeCell ref="E165:E166"/>
    <mergeCell ref="F165:F166"/>
    <mergeCell ref="G165:G166"/>
    <mergeCell ref="H165:H166"/>
    <mergeCell ref="I165:I166"/>
    <mergeCell ref="J165:J166"/>
    <mergeCell ref="K165:K166"/>
    <mergeCell ref="AD163:AD164"/>
    <mergeCell ref="AE163:AE164"/>
    <mergeCell ref="AF163:AF164"/>
    <mergeCell ref="AG163:AG164"/>
    <mergeCell ref="AH163:AH164"/>
    <mergeCell ref="AI163:AI164"/>
    <mergeCell ref="X163:X164"/>
    <mergeCell ref="Y163:Y164"/>
    <mergeCell ref="Z163:Z164"/>
    <mergeCell ref="AA163:AA164"/>
    <mergeCell ref="AB163:AB164"/>
    <mergeCell ref="AC163:AC164"/>
    <mergeCell ref="R163:R164"/>
    <mergeCell ref="S163:S164"/>
    <mergeCell ref="T163:T164"/>
    <mergeCell ref="U163:U164"/>
    <mergeCell ref="V163:V164"/>
    <mergeCell ref="W163:W164"/>
    <mergeCell ref="L163:L164"/>
    <mergeCell ref="M163:M164"/>
    <mergeCell ref="N163:N164"/>
    <mergeCell ref="O163:O164"/>
    <mergeCell ref="P163:P164"/>
    <mergeCell ref="Q163:Q164"/>
    <mergeCell ref="AJ161:AJ162"/>
    <mergeCell ref="A163:A164"/>
    <mergeCell ref="C163:C164"/>
    <mergeCell ref="E163:E164"/>
    <mergeCell ref="F163:F164"/>
    <mergeCell ref="G163:G164"/>
    <mergeCell ref="H163:H164"/>
    <mergeCell ref="I163:I164"/>
    <mergeCell ref="J163:J164"/>
    <mergeCell ref="K163:K164"/>
    <mergeCell ref="AD161:AD162"/>
    <mergeCell ref="AE161:AE162"/>
    <mergeCell ref="AF161:AF162"/>
    <mergeCell ref="AG161:AG162"/>
    <mergeCell ref="AH161:AH162"/>
    <mergeCell ref="AI161:AI162"/>
    <mergeCell ref="X161:X162"/>
    <mergeCell ref="Y161:Y162"/>
    <mergeCell ref="Z161:Z162"/>
    <mergeCell ref="AA161:AA162"/>
    <mergeCell ref="AB161:AB162"/>
    <mergeCell ref="AC161:AC162"/>
    <mergeCell ref="R161:R162"/>
    <mergeCell ref="S161:S162"/>
    <mergeCell ref="T161:T162"/>
    <mergeCell ref="U161:U162"/>
    <mergeCell ref="V161:V162"/>
    <mergeCell ref="W161:W162"/>
    <mergeCell ref="L161:L162"/>
    <mergeCell ref="M161:M162"/>
    <mergeCell ref="N161:N162"/>
    <mergeCell ref="O161:O162"/>
    <mergeCell ref="P161:P162"/>
    <mergeCell ref="Q161:Q162"/>
    <mergeCell ref="AJ159:AJ160"/>
    <mergeCell ref="A161:A162"/>
    <mergeCell ref="C161:C162"/>
    <mergeCell ref="E161:E162"/>
    <mergeCell ref="F161:F162"/>
    <mergeCell ref="G161:G162"/>
    <mergeCell ref="H161:H162"/>
    <mergeCell ref="I161:I162"/>
    <mergeCell ref="J161:J162"/>
    <mergeCell ref="K161:K162"/>
    <mergeCell ref="AD159:AD160"/>
    <mergeCell ref="AE159:AE160"/>
    <mergeCell ref="AF159:AF160"/>
    <mergeCell ref="AG159:AG160"/>
    <mergeCell ref="AH159:AH160"/>
    <mergeCell ref="AI159:AI160"/>
    <mergeCell ref="X159:X160"/>
    <mergeCell ref="Y159:Y160"/>
    <mergeCell ref="Z159:Z160"/>
    <mergeCell ref="AA159:AA160"/>
    <mergeCell ref="AB159:AB160"/>
    <mergeCell ref="AC159:AC160"/>
    <mergeCell ref="R159:R160"/>
    <mergeCell ref="S159:S160"/>
    <mergeCell ref="T159:T160"/>
    <mergeCell ref="U159:U160"/>
    <mergeCell ref="V159:V160"/>
    <mergeCell ref="W159:W160"/>
    <mergeCell ref="L159:L160"/>
    <mergeCell ref="M159:M160"/>
    <mergeCell ref="N159:N160"/>
    <mergeCell ref="O159:O160"/>
    <mergeCell ref="P159:P160"/>
    <mergeCell ref="Q159:Q160"/>
    <mergeCell ref="AJ157:AJ158"/>
    <mergeCell ref="A159:A160"/>
    <mergeCell ref="C159:C160"/>
    <mergeCell ref="E159:E160"/>
    <mergeCell ref="F159:F160"/>
    <mergeCell ref="G159:G160"/>
    <mergeCell ref="H159:H160"/>
    <mergeCell ref="I159:I160"/>
    <mergeCell ref="J159:J160"/>
    <mergeCell ref="K159:K160"/>
    <mergeCell ref="AD157:AD158"/>
    <mergeCell ref="AE157:AE158"/>
    <mergeCell ref="AF157:AF158"/>
    <mergeCell ref="AG157:AG158"/>
    <mergeCell ref="AH157:AH158"/>
    <mergeCell ref="AI157:AI158"/>
    <mergeCell ref="X157:X158"/>
    <mergeCell ref="Y157:Y158"/>
    <mergeCell ref="Z157:Z158"/>
    <mergeCell ref="AA157:AA158"/>
    <mergeCell ref="AB157:AB158"/>
    <mergeCell ref="AC157:AC158"/>
    <mergeCell ref="R157:R158"/>
    <mergeCell ref="S157:S158"/>
    <mergeCell ref="T157:T158"/>
    <mergeCell ref="U157:U158"/>
    <mergeCell ref="V157:V158"/>
    <mergeCell ref="W157:W158"/>
    <mergeCell ref="L157:L158"/>
    <mergeCell ref="M157:M158"/>
    <mergeCell ref="N157:N158"/>
    <mergeCell ref="O157:O158"/>
    <mergeCell ref="P157:P158"/>
    <mergeCell ref="Q157:Q158"/>
    <mergeCell ref="AJ155:AJ156"/>
    <mergeCell ref="A157:A158"/>
    <mergeCell ref="C157:C158"/>
    <mergeCell ref="E157:E158"/>
    <mergeCell ref="F157:F158"/>
    <mergeCell ref="G157:G158"/>
    <mergeCell ref="H157:H158"/>
    <mergeCell ref="I157:I158"/>
    <mergeCell ref="J157:J158"/>
    <mergeCell ref="K157:K158"/>
    <mergeCell ref="AD155:AD156"/>
    <mergeCell ref="AE155:AE156"/>
    <mergeCell ref="AF155:AF156"/>
    <mergeCell ref="AG155:AG156"/>
    <mergeCell ref="AH155:AH156"/>
    <mergeCell ref="AI155:AI156"/>
    <mergeCell ref="X155:X156"/>
    <mergeCell ref="Y155:Y156"/>
    <mergeCell ref="Z155:Z156"/>
    <mergeCell ref="AA155:AA156"/>
    <mergeCell ref="AB155:AB156"/>
    <mergeCell ref="AC155:AC156"/>
    <mergeCell ref="R155:R156"/>
    <mergeCell ref="S155:S156"/>
    <mergeCell ref="T155:T156"/>
    <mergeCell ref="U155:U156"/>
    <mergeCell ref="V155:V156"/>
    <mergeCell ref="W155:W156"/>
    <mergeCell ref="L155:L156"/>
    <mergeCell ref="M155:M156"/>
    <mergeCell ref="N155:N156"/>
    <mergeCell ref="O155:O156"/>
    <mergeCell ref="P155:P156"/>
    <mergeCell ref="Q155:Q156"/>
    <mergeCell ref="AJ153:AJ154"/>
    <mergeCell ref="Q153:Q154"/>
    <mergeCell ref="A155:A156"/>
    <mergeCell ref="C155:C156"/>
    <mergeCell ref="E155:E156"/>
    <mergeCell ref="F155:F156"/>
    <mergeCell ref="G155:G156"/>
    <mergeCell ref="H155:H156"/>
    <mergeCell ref="I155:I156"/>
    <mergeCell ref="J155:J156"/>
    <mergeCell ref="K155:K156"/>
    <mergeCell ref="AD153:AD154"/>
    <mergeCell ref="AE153:AE154"/>
    <mergeCell ref="AF153:AF154"/>
    <mergeCell ref="AG153:AG154"/>
    <mergeCell ref="AH153:AH154"/>
    <mergeCell ref="AI153:AI154"/>
    <mergeCell ref="X153:X154"/>
    <mergeCell ref="Y153:Y154"/>
    <mergeCell ref="Z153:Z154"/>
    <mergeCell ref="AA153:AA154"/>
    <mergeCell ref="AB153:AB154"/>
    <mergeCell ref="AC153:AC154"/>
    <mergeCell ref="R153:R154"/>
    <mergeCell ref="S153:S154"/>
    <mergeCell ref="T153:T154"/>
    <mergeCell ref="U153:U154"/>
    <mergeCell ref="V153:V154"/>
    <mergeCell ref="W153:W154"/>
    <mergeCell ref="L153:L154"/>
    <mergeCell ref="M153:M154"/>
    <mergeCell ref="N153:N154"/>
    <mergeCell ref="O153:O154"/>
    <mergeCell ref="P153:P154"/>
    <mergeCell ref="AJ151:AJ152"/>
    <mergeCell ref="A153:A154"/>
    <mergeCell ref="C153:C154"/>
    <mergeCell ref="E153:E154"/>
    <mergeCell ref="F153:F154"/>
    <mergeCell ref="G153:G154"/>
    <mergeCell ref="H153:H154"/>
    <mergeCell ref="I153:I154"/>
    <mergeCell ref="J153:J154"/>
    <mergeCell ref="K153:K154"/>
    <mergeCell ref="AD151:AD152"/>
    <mergeCell ref="AE151:AE152"/>
    <mergeCell ref="AF151:AF152"/>
    <mergeCell ref="AG151:AG152"/>
    <mergeCell ref="AH151:AH152"/>
    <mergeCell ref="AI151:AI152"/>
    <mergeCell ref="X151:X152"/>
    <mergeCell ref="Y151:Y152"/>
    <mergeCell ref="Z151:Z152"/>
    <mergeCell ref="AA151:AA152"/>
    <mergeCell ref="AB151:AB152"/>
    <mergeCell ref="AC151:AC152"/>
    <mergeCell ref="R151:R152"/>
    <mergeCell ref="S151:S152"/>
    <mergeCell ref="T151:T152"/>
    <mergeCell ref="U151:U152"/>
    <mergeCell ref="V151:V152"/>
    <mergeCell ref="W151:W152"/>
    <mergeCell ref="L151:L152"/>
    <mergeCell ref="M151:M152"/>
    <mergeCell ref="N151:N152"/>
    <mergeCell ref="O151:O152"/>
    <mergeCell ref="P151:P152"/>
    <mergeCell ref="Q151:Q152"/>
    <mergeCell ref="AJ149:AJ150"/>
    <mergeCell ref="A151:A152"/>
    <mergeCell ref="C151:C152"/>
    <mergeCell ref="E151:E152"/>
    <mergeCell ref="F151:F152"/>
    <mergeCell ref="G151:G152"/>
    <mergeCell ref="H151:H152"/>
    <mergeCell ref="I151:I152"/>
    <mergeCell ref="J151:J152"/>
    <mergeCell ref="K151:K152"/>
    <mergeCell ref="AD149:AD150"/>
    <mergeCell ref="AE149:AE150"/>
    <mergeCell ref="AF149:AF150"/>
    <mergeCell ref="AG149:AG150"/>
    <mergeCell ref="AH149:AH150"/>
    <mergeCell ref="AI149:AI150"/>
    <mergeCell ref="X149:X150"/>
    <mergeCell ref="Y149:Y150"/>
    <mergeCell ref="Z149:Z150"/>
    <mergeCell ref="AA149:AA150"/>
    <mergeCell ref="AB149:AB150"/>
    <mergeCell ref="AC149:AC150"/>
    <mergeCell ref="R149:R150"/>
    <mergeCell ref="S149:S150"/>
    <mergeCell ref="T149:T150"/>
    <mergeCell ref="U149:U150"/>
    <mergeCell ref="V149:V150"/>
    <mergeCell ref="W149:W150"/>
    <mergeCell ref="L149:L150"/>
    <mergeCell ref="M149:M150"/>
    <mergeCell ref="N149:N150"/>
    <mergeCell ref="O149:O150"/>
    <mergeCell ref="P149:P150"/>
    <mergeCell ref="Q149:Q150"/>
    <mergeCell ref="AJ147:AJ148"/>
    <mergeCell ref="A149:A150"/>
    <mergeCell ref="C149:C150"/>
    <mergeCell ref="E149:E150"/>
    <mergeCell ref="F149:F150"/>
    <mergeCell ref="G149:G150"/>
    <mergeCell ref="H149:H150"/>
    <mergeCell ref="I149:I150"/>
    <mergeCell ref="J149:J150"/>
    <mergeCell ref="K149:K150"/>
    <mergeCell ref="AD147:AD148"/>
    <mergeCell ref="AE147:AE148"/>
    <mergeCell ref="AF147:AF148"/>
    <mergeCell ref="AG147:AG148"/>
    <mergeCell ref="AH147:AH148"/>
    <mergeCell ref="AI147:AI148"/>
    <mergeCell ref="X147:X148"/>
    <mergeCell ref="Y147:Y148"/>
    <mergeCell ref="Z147:Z148"/>
    <mergeCell ref="AA147:AA148"/>
    <mergeCell ref="AB147:AB148"/>
    <mergeCell ref="AC147:AC148"/>
    <mergeCell ref="R147:R148"/>
    <mergeCell ref="S147:S148"/>
    <mergeCell ref="T147:T148"/>
    <mergeCell ref="U147:U148"/>
    <mergeCell ref="V147:V148"/>
    <mergeCell ref="W147:W148"/>
    <mergeCell ref="L147:L148"/>
    <mergeCell ref="M147:M148"/>
    <mergeCell ref="N147:N148"/>
    <mergeCell ref="O147:O148"/>
    <mergeCell ref="P147:P148"/>
    <mergeCell ref="Q147:Q148"/>
    <mergeCell ref="AJ145:AJ146"/>
    <mergeCell ref="A147:A148"/>
    <mergeCell ref="C147:C148"/>
    <mergeCell ref="E147:E148"/>
    <mergeCell ref="F147:F148"/>
    <mergeCell ref="G147:G148"/>
    <mergeCell ref="H147:H148"/>
    <mergeCell ref="I147:I148"/>
    <mergeCell ref="J147:J148"/>
    <mergeCell ref="K147:K148"/>
    <mergeCell ref="AD145:AD146"/>
    <mergeCell ref="AE145:AE146"/>
    <mergeCell ref="AF145:AF146"/>
    <mergeCell ref="AG145:AG146"/>
    <mergeCell ref="AH145:AH146"/>
    <mergeCell ref="AI145:AI146"/>
    <mergeCell ref="X145:X146"/>
    <mergeCell ref="Y145:Y146"/>
    <mergeCell ref="Z145:Z146"/>
    <mergeCell ref="AA145:AA146"/>
    <mergeCell ref="AB145:AB146"/>
    <mergeCell ref="AC145:AC146"/>
    <mergeCell ref="R145:R146"/>
    <mergeCell ref="S145:S146"/>
    <mergeCell ref="T145:T146"/>
    <mergeCell ref="U145:U146"/>
    <mergeCell ref="V145:V146"/>
    <mergeCell ref="W145:W146"/>
    <mergeCell ref="L145:L146"/>
    <mergeCell ref="M145:M146"/>
    <mergeCell ref="N145:N146"/>
    <mergeCell ref="O145:O146"/>
    <mergeCell ref="P145:P146"/>
    <mergeCell ref="Q145:Q146"/>
    <mergeCell ref="AJ143:AJ144"/>
    <mergeCell ref="A145:A146"/>
    <mergeCell ref="C145:C146"/>
    <mergeCell ref="E145:E146"/>
    <mergeCell ref="F145:F146"/>
    <mergeCell ref="G145:G146"/>
    <mergeCell ref="H145:H146"/>
    <mergeCell ref="I145:I146"/>
    <mergeCell ref="J145:J146"/>
    <mergeCell ref="K145:K146"/>
    <mergeCell ref="AD143:AD144"/>
    <mergeCell ref="AE143:AE144"/>
    <mergeCell ref="AF143:AF144"/>
    <mergeCell ref="AG143:AG144"/>
    <mergeCell ref="AH143:AH144"/>
    <mergeCell ref="AI143:AI144"/>
    <mergeCell ref="X143:X144"/>
    <mergeCell ref="Y143:Y144"/>
    <mergeCell ref="Z143:Z144"/>
    <mergeCell ref="AA143:AA144"/>
    <mergeCell ref="AB143:AB144"/>
    <mergeCell ref="AC143:AC144"/>
    <mergeCell ref="R143:R144"/>
    <mergeCell ref="S143:S144"/>
    <mergeCell ref="T143:T144"/>
    <mergeCell ref="U143:U144"/>
    <mergeCell ref="V143:V144"/>
    <mergeCell ref="W143:W144"/>
    <mergeCell ref="L143:L144"/>
    <mergeCell ref="M143:M144"/>
    <mergeCell ref="N143:N144"/>
    <mergeCell ref="O143:O144"/>
    <mergeCell ref="P143:P144"/>
    <mergeCell ref="Q143:Q144"/>
    <mergeCell ref="AJ141:AJ142"/>
    <mergeCell ref="A143:A144"/>
    <mergeCell ref="C143:C144"/>
    <mergeCell ref="E143:E144"/>
    <mergeCell ref="F143:F144"/>
    <mergeCell ref="G143:G144"/>
    <mergeCell ref="H143:H144"/>
    <mergeCell ref="I143:I144"/>
    <mergeCell ref="J143:J144"/>
    <mergeCell ref="K143:K144"/>
    <mergeCell ref="AD141:AD142"/>
    <mergeCell ref="AE141:AE142"/>
    <mergeCell ref="AF141:AF142"/>
    <mergeCell ref="AG141:AG142"/>
    <mergeCell ref="AH141:AH142"/>
    <mergeCell ref="AI141:AI142"/>
    <mergeCell ref="X141:X142"/>
    <mergeCell ref="Y141:Y142"/>
    <mergeCell ref="Z141:Z142"/>
    <mergeCell ref="AA141:AA142"/>
    <mergeCell ref="AB141:AB142"/>
    <mergeCell ref="AC141:AC142"/>
    <mergeCell ref="R141:R142"/>
    <mergeCell ref="S141:S142"/>
    <mergeCell ref="T141:T142"/>
    <mergeCell ref="U141:U142"/>
    <mergeCell ref="V141:V142"/>
    <mergeCell ref="W141:W142"/>
    <mergeCell ref="L141:L142"/>
    <mergeCell ref="M141:M142"/>
    <mergeCell ref="N141:N142"/>
    <mergeCell ref="O141:O142"/>
    <mergeCell ref="P141:P142"/>
    <mergeCell ref="Q141:Q142"/>
    <mergeCell ref="AJ139:AJ140"/>
    <mergeCell ref="A141:A142"/>
    <mergeCell ref="C141:C142"/>
    <mergeCell ref="E141:E142"/>
    <mergeCell ref="F141:F142"/>
    <mergeCell ref="G141:G142"/>
    <mergeCell ref="H141:H142"/>
    <mergeCell ref="I141:I142"/>
    <mergeCell ref="J141:J142"/>
    <mergeCell ref="K141:K142"/>
    <mergeCell ref="AD139:AD140"/>
    <mergeCell ref="AE139:AE140"/>
    <mergeCell ref="AF139:AF140"/>
    <mergeCell ref="AG139:AG140"/>
    <mergeCell ref="AH139:AH140"/>
    <mergeCell ref="AI139:AI140"/>
    <mergeCell ref="X139:X140"/>
    <mergeCell ref="Y139:Y140"/>
    <mergeCell ref="Z139:Z140"/>
    <mergeCell ref="AA139:AA140"/>
    <mergeCell ref="AB139:AB140"/>
    <mergeCell ref="AC139:AC140"/>
    <mergeCell ref="R139:R140"/>
    <mergeCell ref="S139:S140"/>
    <mergeCell ref="T139:T140"/>
    <mergeCell ref="U139:U140"/>
    <mergeCell ref="V139:V140"/>
    <mergeCell ref="W139:W140"/>
    <mergeCell ref="L139:L140"/>
    <mergeCell ref="M139:M140"/>
    <mergeCell ref="N139:N140"/>
    <mergeCell ref="O139:O140"/>
    <mergeCell ref="P139:P140"/>
    <mergeCell ref="Q139:Q140"/>
    <mergeCell ref="AJ137:AJ138"/>
    <mergeCell ref="A139:A140"/>
    <mergeCell ref="C139:C140"/>
    <mergeCell ref="E139:E140"/>
    <mergeCell ref="F139:F140"/>
    <mergeCell ref="G139:G140"/>
    <mergeCell ref="H139:H140"/>
    <mergeCell ref="I139:I140"/>
    <mergeCell ref="J139:J140"/>
    <mergeCell ref="K139:K140"/>
    <mergeCell ref="AD137:AD138"/>
    <mergeCell ref="AE137:AE138"/>
    <mergeCell ref="AF137:AF138"/>
    <mergeCell ref="AG137:AG138"/>
    <mergeCell ref="AH137:AH138"/>
    <mergeCell ref="AI137:AI138"/>
    <mergeCell ref="X137:X138"/>
    <mergeCell ref="Y137:Y138"/>
    <mergeCell ref="Z137:Z138"/>
    <mergeCell ref="AA137:AA138"/>
    <mergeCell ref="AB137:AB138"/>
    <mergeCell ref="AC137:AC138"/>
    <mergeCell ref="R137:R138"/>
    <mergeCell ref="S137:S138"/>
    <mergeCell ref="T137:T138"/>
    <mergeCell ref="U137:U138"/>
    <mergeCell ref="V137:V138"/>
    <mergeCell ref="W137:W138"/>
    <mergeCell ref="L137:L138"/>
    <mergeCell ref="M137:M138"/>
    <mergeCell ref="N137:N138"/>
    <mergeCell ref="O137:O138"/>
    <mergeCell ref="P137:P138"/>
    <mergeCell ref="Q137:Q138"/>
    <mergeCell ref="AJ135:AJ136"/>
    <mergeCell ref="Q135:Q136"/>
    <mergeCell ref="A137:A138"/>
    <mergeCell ref="C137:C138"/>
    <mergeCell ref="E137:E138"/>
    <mergeCell ref="F137:F138"/>
    <mergeCell ref="G137:G138"/>
    <mergeCell ref="H137:H138"/>
    <mergeCell ref="I137:I138"/>
    <mergeCell ref="J137:J138"/>
    <mergeCell ref="K137:K138"/>
    <mergeCell ref="AD135:AD136"/>
    <mergeCell ref="AE135:AE136"/>
    <mergeCell ref="AF135:AF136"/>
    <mergeCell ref="AG135:AG136"/>
    <mergeCell ref="AH135:AH136"/>
    <mergeCell ref="AI135:AI136"/>
    <mergeCell ref="X135:X136"/>
    <mergeCell ref="Y135:Y136"/>
    <mergeCell ref="Z135:Z136"/>
    <mergeCell ref="AA135:AA136"/>
    <mergeCell ref="AB135:AB136"/>
    <mergeCell ref="AC135:AC136"/>
    <mergeCell ref="R135:R136"/>
    <mergeCell ref="S135:S136"/>
    <mergeCell ref="T135:T136"/>
    <mergeCell ref="U135:U136"/>
    <mergeCell ref="V135:V136"/>
    <mergeCell ref="W135:W136"/>
    <mergeCell ref="L135:L136"/>
    <mergeCell ref="M135:M136"/>
    <mergeCell ref="N135:N136"/>
    <mergeCell ref="O135:O136"/>
    <mergeCell ref="P135:P136"/>
    <mergeCell ref="AJ133:AJ134"/>
    <mergeCell ref="A135:A136"/>
    <mergeCell ref="C135:C136"/>
    <mergeCell ref="E135:E136"/>
    <mergeCell ref="F135:F136"/>
    <mergeCell ref="G135:G136"/>
    <mergeCell ref="H135:H136"/>
    <mergeCell ref="I135:I136"/>
    <mergeCell ref="J135:J136"/>
    <mergeCell ref="K135:K136"/>
    <mergeCell ref="AD133:AD134"/>
    <mergeCell ref="AE133:AE134"/>
    <mergeCell ref="AF133:AF134"/>
    <mergeCell ref="AG133:AG134"/>
    <mergeCell ref="AH133:AH134"/>
    <mergeCell ref="AI133:AI134"/>
    <mergeCell ref="X133:X134"/>
    <mergeCell ref="Y133:Y134"/>
    <mergeCell ref="Z133:Z134"/>
    <mergeCell ref="AA133:AA134"/>
    <mergeCell ref="AB133:AB134"/>
    <mergeCell ref="AC133:AC134"/>
    <mergeCell ref="R133:R134"/>
    <mergeCell ref="S133:S134"/>
    <mergeCell ref="T133:T134"/>
    <mergeCell ref="U133:U134"/>
    <mergeCell ref="V133:V134"/>
    <mergeCell ref="W133:W134"/>
    <mergeCell ref="L133:L134"/>
    <mergeCell ref="M133:M134"/>
    <mergeCell ref="N133:N134"/>
    <mergeCell ref="O133:O134"/>
    <mergeCell ref="P133:P134"/>
    <mergeCell ref="Q133:Q134"/>
    <mergeCell ref="AJ131:AJ132"/>
    <mergeCell ref="A133:A134"/>
    <mergeCell ref="C133:C134"/>
    <mergeCell ref="E133:E134"/>
    <mergeCell ref="F133:F134"/>
    <mergeCell ref="G133:G134"/>
    <mergeCell ref="H133:H134"/>
    <mergeCell ref="I133:I134"/>
    <mergeCell ref="J133:J134"/>
    <mergeCell ref="K133:K134"/>
    <mergeCell ref="AD131:AD132"/>
    <mergeCell ref="AE131:AE132"/>
    <mergeCell ref="AF131:AF132"/>
    <mergeCell ref="AG131:AG132"/>
    <mergeCell ref="AH131:AH132"/>
    <mergeCell ref="AI131:AI132"/>
    <mergeCell ref="X131:X132"/>
    <mergeCell ref="Y131:Y132"/>
    <mergeCell ref="Z131:Z132"/>
    <mergeCell ref="AA131:AA132"/>
    <mergeCell ref="AB131:AB132"/>
    <mergeCell ref="AC131:AC132"/>
    <mergeCell ref="R131:R132"/>
    <mergeCell ref="S131:S132"/>
    <mergeCell ref="T131:T132"/>
    <mergeCell ref="U131:U132"/>
    <mergeCell ref="V131:V132"/>
    <mergeCell ref="W131:W132"/>
    <mergeCell ref="L131:L132"/>
    <mergeCell ref="M131:M132"/>
    <mergeCell ref="N131:N132"/>
    <mergeCell ref="O131:O132"/>
    <mergeCell ref="P131:P132"/>
    <mergeCell ref="Q131:Q132"/>
    <mergeCell ref="AJ129:AJ130"/>
    <mergeCell ref="A131:A132"/>
    <mergeCell ref="C131:C132"/>
    <mergeCell ref="E131:E132"/>
    <mergeCell ref="F131:F132"/>
    <mergeCell ref="G131:G132"/>
    <mergeCell ref="H131:H132"/>
    <mergeCell ref="I131:I132"/>
    <mergeCell ref="J131:J132"/>
    <mergeCell ref="K131:K132"/>
    <mergeCell ref="AD129:AD130"/>
    <mergeCell ref="AE129:AE130"/>
    <mergeCell ref="AF129:AF130"/>
    <mergeCell ref="AG129:AG130"/>
    <mergeCell ref="AH129:AH130"/>
    <mergeCell ref="AI129:AI130"/>
    <mergeCell ref="X129:X130"/>
    <mergeCell ref="Y129:Y130"/>
    <mergeCell ref="Z129:Z130"/>
    <mergeCell ref="AA129:AA130"/>
    <mergeCell ref="AB129:AB130"/>
    <mergeCell ref="AC129:AC130"/>
    <mergeCell ref="R129:R130"/>
    <mergeCell ref="S129:S130"/>
    <mergeCell ref="T129:T130"/>
    <mergeCell ref="U129:U130"/>
    <mergeCell ref="V129:V130"/>
    <mergeCell ref="W129:W130"/>
    <mergeCell ref="L129:L130"/>
    <mergeCell ref="M129:M130"/>
    <mergeCell ref="N129:N130"/>
    <mergeCell ref="O129:O130"/>
    <mergeCell ref="P129:P130"/>
    <mergeCell ref="Q129:Q130"/>
    <mergeCell ref="AJ127:AJ128"/>
    <mergeCell ref="A129:A130"/>
    <mergeCell ref="C129:C130"/>
    <mergeCell ref="E129:E130"/>
    <mergeCell ref="F129:F130"/>
    <mergeCell ref="G129:G130"/>
    <mergeCell ref="H129:H130"/>
    <mergeCell ref="I129:I130"/>
    <mergeCell ref="J129:J130"/>
    <mergeCell ref="K129:K130"/>
    <mergeCell ref="AD127:AD128"/>
    <mergeCell ref="AE127:AE128"/>
    <mergeCell ref="AF127:AF128"/>
    <mergeCell ref="AG127:AG128"/>
    <mergeCell ref="AH127:AH128"/>
    <mergeCell ref="AI127:AI128"/>
    <mergeCell ref="X127:X128"/>
    <mergeCell ref="Y127:Y128"/>
    <mergeCell ref="Z127:Z128"/>
    <mergeCell ref="AA127:AA128"/>
    <mergeCell ref="AB127:AB128"/>
    <mergeCell ref="AC127:AC128"/>
    <mergeCell ref="R127:R128"/>
    <mergeCell ref="S127:S128"/>
    <mergeCell ref="T127:T128"/>
    <mergeCell ref="U127:U128"/>
    <mergeCell ref="V127:V128"/>
    <mergeCell ref="W127:W128"/>
    <mergeCell ref="L127:L128"/>
    <mergeCell ref="M127:M128"/>
    <mergeCell ref="N127:N128"/>
    <mergeCell ref="O127:O128"/>
    <mergeCell ref="P127:P128"/>
    <mergeCell ref="Q127:Q128"/>
    <mergeCell ref="AJ125:AJ126"/>
    <mergeCell ref="A127:A128"/>
    <mergeCell ref="C127:C128"/>
    <mergeCell ref="E127:E128"/>
    <mergeCell ref="F127:F128"/>
    <mergeCell ref="G127:G128"/>
    <mergeCell ref="H127:H128"/>
    <mergeCell ref="I127:I128"/>
    <mergeCell ref="J127:J128"/>
    <mergeCell ref="K127:K128"/>
    <mergeCell ref="AD125:AD126"/>
    <mergeCell ref="AE125:AE126"/>
    <mergeCell ref="AF125:AF126"/>
    <mergeCell ref="AG125:AG126"/>
    <mergeCell ref="AH125:AH126"/>
    <mergeCell ref="AI125:AI126"/>
    <mergeCell ref="X125:X126"/>
    <mergeCell ref="Y125:Y126"/>
    <mergeCell ref="Z125:Z126"/>
    <mergeCell ref="AA125:AA126"/>
    <mergeCell ref="AB125:AB126"/>
    <mergeCell ref="AC125:AC126"/>
    <mergeCell ref="R125:R126"/>
    <mergeCell ref="S125:S126"/>
    <mergeCell ref="T125:T126"/>
    <mergeCell ref="U125:U126"/>
    <mergeCell ref="V125:V126"/>
    <mergeCell ref="W125:W126"/>
    <mergeCell ref="L125:L126"/>
    <mergeCell ref="M125:M126"/>
    <mergeCell ref="N125:N126"/>
    <mergeCell ref="O125:O126"/>
    <mergeCell ref="P125:P126"/>
    <mergeCell ref="Q125:Q126"/>
    <mergeCell ref="AJ123:AJ124"/>
    <mergeCell ref="A125:A126"/>
    <mergeCell ref="C125:C126"/>
    <mergeCell ref="E125:E126"/>
    <mergeCell ref="F125:F126"/>
    <mergeCell ref="G125:G126"/>
    <mergeCell ref="H125:H126"/>
    <mergeCell ref="I125:I126"/>
    <mergeCell ref="J125:J126"/>
    <mergeCell ref="K125:K126"/>
    <mergeCell ref="AD123:AD124"/>
    <mergeCell ref="AE123:AE124"/>
    <mergeCell ref="AF123:AF124"/>
    <mergeCell ref="AG123:AG124"/>
    <mergeCell ref="AH123:AH124"/>
    <mergeCell ref="AI123:AI124"/>
    <mergeCell ref="X123:X124"/>
    <mergeCell ref="Y123:Y124"/>
    <mergeCell ref="Z123:Z124"/>
    <mergeCell ref="AA123:AA124"/>
    <mergeCell ref="AB123:AB124"/>
    <mergeCell ref="AC123:AC124"/>
    <mergeCell ref="R123:R124"/>
    <mergeCell ref="S123:S124"/>
    <mergeCell ref="T123:T124"/>
    <mergeCell ref="U123:U124"/>
    <mergeCell ref="V123:V124"/>
    <mergeCell ref="W123:W124"/>
    <mergeCell ref="L123:L124"/>
    <mergeCell ref="M123:M124"/>
    <mergeCell ref="N123:N124"/>
    <mergeCell ref="O123:O124"/>
    <mergeCell ref="P123:P124"/>
    <mergeCell ref="Q123:Q124"/>
    <mergeCell ref="AJ121:AJ122"/>
    <mergeCell ref="A123:A124"/>
    <mergeCell ref="C123:C124"/>
    <mergeCell ref="E123:E124"/>
    <mergeCell ref="F123:F124"/>
    <mergeCell ref="G123:G124"/>
    <mergeCell ref="H123:H124"/>
    <mergeCell ref="I123:I124"/>
    <mergeCell ref="J123:J124"/>
    <mergeCell ref="K123:K124"/>
    <mergeCell ref="AD121:AD122"/>
    <mergeCell ref="AE121:AE122"/>
    <mergeCell ref="AF121:AF122"/>
    <mergeCell ref="AG121:AG122"/>
    <mergeCell ref="AH121:AH122"/>
    <mergeCell ref="AI121:AI122"/>
    <mergeCell ref="X121:X122"/>
    <mergeCell ref="Y121:Y122"/>
    <mergeCell ref="Z121:Z122"/>
    <mergeCell ref="AA121:AA122"/>
    <mergeCell ref="AB121:AB122"/>
    <mergeCell ref="AC121:AC122"/>
    <mergeCell ref="R121:R122"/>
    <mergeCell ref="S121:S122"/>
    <mergeCell ref="T121:T122"/>
    <mergeCell ref="U121:U122"/>
    <mergeCell ref="V121:V122"/>
    <mergeCell ref="W121:W122"/>
    <mergeCell ref="L121:L122"/>
    <mergeCell ref="M121:M122"/>
    <mergeCell ref="N121:N122"/>
    <mergeCell ref="O121:O122"/>
    <mergeCell ref="P121:P122"/>
    <mergeCell ref="Q121:Q122"/>
    <mergeCell ref="AJ119:AJ120"/>
    <mergeCell ref="A121:A122"/>
    <mergeCell ref="C121:C122"/>
    <mergeCell ref="E121:E122"/>
    <mergeCell ref="F121:F122"/>
    <mergeCell ref="G121:G122"/>
    <mergeCell ref="H121:H122"/>
    <mergeCell ref="I121:I122"/>
    <mergeCell ref="J121:J122"/>
    <mergeCell ref="K121:K122"/>
    <mergeCell ref="AD119:AD120"/>
    <mergeCell ref="AE119:AE120"/>
    <mergeCell ref="AF119:AF120"/>
    <mergeCell ref="AG119:AG120"/>
    <mergeCell ref="AH119:AH120"/>
    <mergeCell ref="AI119:AI120"/>
    <mergeCell ref="X119:X120"/>
    <mergeCell ref="Y119:Y120"/>
    <mergeCell ref="Z119:Z120"/>
    <mergeCell ref="AA119:AA120"/>
    <mergeCell ref="AB119:AB120"/>
    <mergeCell ref="AC119:AC120"/>
    <mergeCell ref="R119:R120"/>
    <mergeCell ref="S119:S120"/>
    <mergeCell ref="T119:T120"/>
    <mergeCell ref="U119:U120"/>
    <mergeCell ref="V119:V120"/>
    <mergeCell ref="W119:W120"/>
    <mergeCell ref="L119:L120"/>
    <mergeCell ref="M119:M120"/>
    <mergeCell ref="N119:N120"/>
    <mergeCell ref="O119:O120"/>
    <mergeCell ref="P119:P120"/>
    <mergeCell ref="Q119:Q120"/>
    <mergeCell ref="AJ117:AJ118"/>
    <mergeCell ref="Q117:Q118"/>
    <mergeCell ref="A119:A120"/>
    <mergeCell ref="C119:C120"/>
    <mergeCell ref="E119:E120"/>
    <mergeCell ref="F119:F120"/>
    <mergeCell ref="G119:G120"/>
    <mergeCell ref="H119:H120"/>
    <mergeCell ref="I119:I120"/>
    <mergeCell ref="J119:J120"/>
    <mergeCell ref="K119:K120"/>
    <mergeCell ref="AD117:AD118"/>
    <mergeCell ref="AE117:AE118"/>
    <mergeCell ref="AF117:AF118"/>
    <mergeCell ref="AG117:AG118"/>
    <mergeCell ref="AH117:AH118"/>
    <mergeCell ref="AI117:AI118"/>
    <mergeCell ref="X117:X118"/>
    <mergeCell ref="Y117:Y118"/>
    <mergeCell ref="Z117:Z118"/>
    <mergeCell ref="AA117:AA118"/>
    <mergeCell ref="AB117:AB118"/>
    <mergeCell ref="AC117:AC118"/>
    <mergeCell ref="R117:R118"/>
    <mergeCell ref="S117:S118"/>
    <mergeCell ref="T117:T118"/>
    <mergeCell ref="U117:U118"/>
    <mergeCell ref="V117:V118"/>
    <mergeCell ref="W117:W118"/>
    <mergeCell ref="L117:L118"/>
    <mergeCell ref="M117:M118"/>
    <mergeCell ref="N117:N118"/>
    <mergeCell ref="O117:O118"/>
    <mergeCell ref="P117:P118"/>
    <mergeCell ref="AJ115:AJ116"/>
    <mergeCell ref="A117:A118"/>
    <mergeCell ref="C117:C118"/>
    <mergeCell ref="E117:E118"/>
    <mergeCell ref="F117:F118"/>
    <mergeCell ref="G117:G118"/>
    <mergeCell ref="H117:H118"/>
    <mergeCell ref="I117:I118"/>
    <mergeCell ref="J117:J118"/>
    <mergeCell ref="K117:K118"/>
    <mergeCell ref="AD115:AD116"/>
    <mergeCell ref="AE115:AE116"/>
    <mergeCell ref="AF115:AF116"/>
    <mergeCell ref="AG115:AG116"/>
    <mergeCell ref="AH115:AH116"/>
    <mergeCell ref="AI115:AI116"/>
    <mergeCell ref="X115:X116"/>
    <mergeCell ref="Y115:Y116"/>
    <mergeCell ref="Z115:Z116"/>
    <mergeCell ref="AA115:AA116"/>
    <mergeCell ref="AB115:AB116"/>
    <mergeCell ref="AC115:AC116"/>
    <mergeCell ref="R115:R116"/>
    <mergeCell ref="S115:S116"/>
    <mergeCell ref="T115:T116"/>
    <mergeCell ref="U115:U116"/>
    <mergeCell ref="V115:V116"/>
    <mergeCell ref="W115:W116"/>
    <mergeCell ref="L115:L116"/>
    <mergeCell ref="M115:M116"/>
    <mergeCell ref="N115:N116"/>
    <mergeCell ref="O115:O116"/>
    <mergeCell ref="P115:P116"/>
    <mergeCell ref="Q115:Q116"/>
    <mergeCell ref="AJ113:AJ114"/>
    <mergeCell ref="A115:A116"/>
    <mergeCell ref="C115:C116"/>
    <mergeCell ref="E115:E116"/>
    <mergeCell ref="F115:F116"/>
    <mergeCell ref="G115:G116"/>
    <mergeCell ref="H115:H116"/>
    <mergeCell ref="I115:I116"/>
    <mergeCell ref="J115:J116"/>
    <mergeCell ref="K115:K116"/>
    <mergeCell ref="AD113:AD114"/>
    <mergeCell ref="AE113:AE114"/>
    <mergeCell ref="AF113:AF114"/>
    <mergeCell ref="AG113:AG114"/>
    <mergeCell ref="AH113:AH114"/>
    <mergeCell ref="AI113:AI114"/>
    <mergeCell ref="X113:X114"/>
    <mergeCell ref="Y113:Y114"/>
    <mergeCell ref="Z113:Z114"/>
    <mergeCell ref="AA113:AA114"/>
    <mergeCell ref="AB113:AB114"/>
    <mergeCell ref="AC113:AC114"/>
    <mergeCell ref="R113:R114"/>
    <mergeCell ref="S113:S114"/>
    <mergeCell ref="T113:T114"/>
    <mergeCell ref="U113:U114"/>
    <mergeCell ref="V113:V114"/>
    <mergeCell ref="W113:W114"/>
    <mergeCell ref="L113:L114"/>
    <mergeCell ref="M113:M114"/>
    <mergeCell ref="N113:N114"/>
    <mergeCell ref="O113:O114"/>
    <mergeCell ref="P113:P114"/>
    <mergeCell ref="Q113:Q114"/>
    <mergeCell ref="AJ111:AJ112"/>
    <mergeCell ref="A113:A114"/>
    <mergeCell ref="C113:C114"/>
    <mergeCell ref="E113:E114"/>
    <mergeCell ref="F113:F114"/>
    <mergeCell ref="G113:G114"/>
    <mergeCell ref="H113:H114"/>
    <mergeCell ref="I113:I114"/>
    <mergeCell ref="J113:J114"/>
    <mergeCell ref="K113:K114"/>
    <mergeCell ref="AD111:AD112"/>
    <mergeCell ref="AE111:AE112"/>
    <mergeCell ref="AF111:AF112"/>
    <mergeCell ref="AG111:AG112"/>
    <mergeCell ref="AH111:AH112"/>
    <mergeCell ref="AI111:AI112"/>
    <mergeCell ref="X111:X112"/>
    <mergeCell ref="Y111:Y112"/>
    <mergeCell ref="Z111:Z112"/>
    <mergeCell ref="AA111:AA112"/>
    <mergeCell ref="AB111:AB112"/>
    <mergeCell ref="AC111:AC112"/>
    <mergeCell ref="R111:R112"/>
    <mergeCell ref="S111:S112"/>
    <mergeCell ref="T111:T112"/>
    <mergeCell ref="U111:U112"/>
    <mergeCell ref="V111:V112"/>
    <mergeCell ref="W111:W112"/>
    <mergeCell ref="L111:L112"/>
    <mergeCell ref="M111:M112"/>
    <mergeCell ref="N111:N112"/>
    <mergeCell ref="O111:O112"/>
    <mergeCell ref="P111:P112"/>
    <mergeCell ref="Q111:Q112"/>
    <mergeCell ref="AJ109:AJ110"/>
    <mergeCell ref="A111:A112"/>
    <mergeCell ref="C111:C112"/>
    <mergeCell ref="E111:E112"/>
    <mergeCell ref="F111:F112"/>
    <mergeCell ref="G111:G112"/>
    <mergeCell ref="H111:H112"/>
    <mergeCell ref="I111:I112"/>
    <mergeCell ref="J111:J112"/>
    <mergeCell ref="K111:K112"/>
    <mergeCell ref="AD109:AD110"/>
    <mergeCell ref="AE109:AE110"/>
    <mergeCell ref="AF109:AF110"/>
    <mergeCell ref="AG109:AG110"/>
    <mergeCell ref="AH109:AH110"/>
    <mergeCell ref="AI109:AI110"/>
    <mergeCell ref="X109:X110"/>
    <mergeCell ref="Y109:Y110"/>
    <mergeCell ref="Z109:Z110"/>
    <mergeCell ref="AA109:AA110"/>
    <mergeCell ref="AB109:AB110"/>
    <mergeCell ref="AC109:AC110"/>
    <mergeCell ref="R109:R110"/>
    <mergeCell ref="S109:S110"/>
    <mergeCell ref="T109:T110"/>
    <mergeCell ref="U109:U110"/>
    <mergeCell ref="V109:V110"/>
    <mergeCell ref="W109:W110"/>
    <mergeCell ref="L109:L110"/>
    <mergeCell ref="M109:M110"/>
    <mergeCell ref="N109:N110"/>
    <mergeCell ref="O109:O110"/>
    <mergeCell ref="P109:P110"/>
    <mergeCell ref="Q109:Q110"/>
    <mergeCell ref="AJ107:AJ108"/>
    <mergeCell ref="A109:A110"/>
    <mergeCell ref="C109:C110"/>
    <mergeCell ref="E109:E110"/>
    <mergeCell ref="F109:F110"/>
    <mergeCell ref="G109:G110"/>
    <mergeCell ref="H109:H110"/>
    <mergeCell ref="I109:I110"/>
    <mergeCell ref="J109:J110"/>
    <mergeCell ref="K109:K110"/>
    <mergeCell ref="AD107:AD108"/>
    <mergeCell ref="AE107:AE108"/>
    <mergeCell ref="AF107:AF108"/>
    <mergeCell ref="AG107:AG108"/>
    <mergeCell ref="AH107:AH108"/>
    <mergeCell ref="AI107:AI108"/>
    <mergeCell ref="X107:X108"/>
    <mergeCell ref="Y107:Y108"/>
    <mergeCell ref="Z107:Z108"/>
    <mergeCell ref="AA107:AA108"/>
    <mergeCell ref="AB107:AB108"/>
    <mergeCell ref="AC107:AC108"/>
    <mergeCell ref="R107:R108"/>
    <mergeCell ref="S107:S108"/>
    <mergeCell ref="T107:T108"/>
    <mergeCell ref="U107:U108"/>
    <mergeCell ref="V107:V108"/>
    <mergeCell ref="W107:W108"/>
    <mergeCell ref="L107:L108"/>
    <mergeCell ref="M107:M108"/>
    <mergeCell ref="N107:N108"/>
    <mergeCell ref="O107:O108"/>
    <mergeCell ref="P107:P108"/>
    <mergeCell ref="Q107:Q108"/>
    <mergeCell ref="AJ105:AJ106"/>
    <mergeCell ref="A107:A108"/>
    <mergeCell ref="C107:C108"/>
    <mergeCell ref="E107:E108"/>
    <mergeCell ref="F107:F108"/>
    <mergeCell ref="G107:G108"/>
    <mergeCell ref="H107:H108"/>
    <mergeCell ref="I107:I108"/>
    <mergeCell ref="J107:J108"/>
    <mergeCell ref="K107:K108"/>
    <mergeCell ref="AD105:AD106"/>
    <mergeCell ref="AE105:AE106"/>
    <mergeCell ref="AF105:AF106"/>
    <mergeCell ref="AG105:AG106"/>
    <mergeCell ref="AH105:AH106"/>
    <mergeCell ref="AI105:AI106"/>
    <mergeCell ref="X105:X106"/>
    <mergeCell ref="Y105:Y106"/>
    <mergeCell ref="Z105:Z106"/>
    <mergeCell ref="AA105:AA106"/>
    <mergeCell ref="AB105:AB106"/>
    <mergeCell ref="AC105:AC106"/>
    <mergeCell ref="R105:R106"/>
    <mergeCell ref="S105:S106"/>
    <mergeCell ref="T105:T106"/>
    <mergeCell ref="U105:U106"/>
    <mergeCell ref="V105:V106"/>
    <mergeCell ref="W105:W106"/>
    <mergeCell ref="L105:L106"/>
    <mergeCell ref="M105:M106"/>
    <mergeCell ref="N105:N106"/>
    <mergeCell ref="O105:O106"/>
    <mergeCell ref="P105:P106"/>
    <mergeCell ref="Q105:Q106"/>
    <mergeCell ref="AJ103:AJ104"/>
    <mergeCell ref="A105:A106"/>
    <mergeCell ref="C105:C106"/>
    <mergeCell ref="E105:E106"/>
    <mergeCell ref="F105:F106"/>
    <mergeCell ref="G105:G106"/>
    <mergeCell ref="H105:H106"/>
    <mergeCell ref="I105:I106"/>
    <mergeCell ref="J105:J106"/>
    <mergeCell ref="K105:K106"/>
    <mergeCell ref="AD103:AD104"/>
    <mergeCell ref="AE103:AE104"/>
    <mergeCell ref="AF103:AF104"/>
    <mergeCell ref="AG103:AG104"/>
    <mergeCell ref="AH103:AH104"/>
    <mergeCell ref="AI103:AI104"/>
    <mergeCell ref="X103:X104"/>
    <mergeCell ref="Y103:Y104"/>
    <mergeCell ref="Z103:Z104"/>
    <mergeCell ref="AA103:AA104"/>
    <mergeCell ref="AB103:AB104"/>
    <mergeCell ref="AC103:AC104"/>
    <mergeCell ref="R103:R104"/>
    <mergeCell ref="S103:S104"/>
    <mergeCell ref="T103:T104"/>
    <mergeCell ref="U103:U104"/>
    <mergeCell ref="V103:V104"/>
    <mergeCell ref="W103:W104"/>
    <mergeCell ref="L103:L104"/>
    <mergeCell ref="M103:M104"/>
    <mergeCell ref="N103:N104"/>
    <mergeCell ref="O103:O104"/>
    <mergeCell ref="P103:P104"/>
    <mergeCell ref="Q103:Q104"/>
    <mergeCell ref="AJ101:AJ102"/>
    <mergeCell ref="A103:A104"/>
    <mergeCell ref="C103:C104"/>
    <mergeCell ref="E103:E104"/>
    <mergeCell ref="F103:F104"/>
    <mergeCell ref="G103:G104"/>
    <mergeCell ref="H103:H104"/>
    <mergeCell ref="I103:I104"/>
    <mergeCell ref="J103:J104"/>
    <mergeCell ref="K103:K104"/>
    <mergeCell ref="AD101:AD102"/>
    <mergeCell ref="AE101:AE102"/>
    <mergeCell ref="AF101:AF102"/>
    <mergeCell ref="AG101:AG102"/>
    <mergeCell ref="AH101:AH102"/>
    <mergeCell ref="AI101:AI102"/>
    <mergeCell ref="X101:X102"/>
    <mergeCell ref="Y101:Y102"/>
    <mergeCell ref="Z101:Z102"/>
    <mergeCell ref="AA101:AA102"/>
    <mergeCell ref="AB101:AB102"/>
    <mergeCell ref="AC101:AC102"/>
    <mergeCell ref="R101:R102"/>
    <mergeCell ref="S101:S102"/>
    <mergeCell ref="T101:T102"/>
    <mergeCell ref="U101:U102"/>
    <mergeCell ref="V101:V102"/>
    <mergeCell ref="W101:W102"/>
    <mergeCell ref="L101:L102"/>
    <mergeCell ref="M101:M102"/>
    <mergeCell ref="N101:N102"/>
    <mergeCell ref="O101:O102"/>
    <mergeCell ref="P101:P102"/>
    <mergeCell ref="Q101:Q102"/>
    <mergeCell ref="AJ99:AJ100"/>
    <mergeCell ref="Q99:Q100"/>
    <mergeCell ref="A101:A102"/>
    <mergeCell ref="C101:C102"/>
    <mergeCell ref="E101:E102"/>
    <mergeCell ref="F101:F102"/>
    <mergeCell ref="G101:G102"/>
    <mergeCell ref="H101:H102"/>
    <mergeCell ref="I101:I102"/>
    <mergeCell ref="J101:J102"/>
    <mergeCell ref="K101:K102"/>
    <mergeCell ref="AD99:AD100"/>
    <mergeCell ref="AE99:AE100"/>
    <mergeCell ref="AF99:AF100"/>
    <mergeCell ref="AG99:AG100"/>
    <mergeCell ref="AH99:AH100"/>
    <mergeCell ref="AI99:AI100"/>
    <mergeCell ref="X99:X100"/>
    <mergeCell ref="Y99:Y100"/>
    <mergeCell ref="Z99:Z100"/>
    <mergeCell ref="AA99:AA100"/>
    <mergeCell ref="AB99:AB100"/>
    <mergeCell ref="AC99:AC100"/>
    <mergeCell ref="R99:R100"/>
    <mergeCell ref="S99:S100"/>
    <mergeCell ref="T99:T100"/>
    <mergeCell ref="U99:U100"/>
    <mergeCell ref="V99:V100"/>
    <mergeCell ref="W99:W100"/>
    <mergeCell ref="L99:L100"/>
    <mergeCell ref="M99:M100"/>
    <mergeCell ref="N99:N100"/>
    <mergeCell ref="O99:O100"/>
    <mergeCell ref="P99:P100"/>
    <mergeCell ref="AJ97:AJ98"/>
    <mergeCell ref="A99:A100"/>
    <mergeCell ref="C99:C100"/>
    <mergeCell ref="E99:E100"/>
    <mergeCell ref="F99:F100"/>
    <mergeCell ref="G99:G100"/>
    <mergeCell ref="H99:H100"/>
    <mergeCell ref="I99:I100"/>
    <mergeCell ref="J99:J100"/>
    <mergeCell ref="K99:K100"/>
    <mergeCell ref="AD97:AD98"/>
    <mergeCell ref="AE97:AE98"/>
    <mergeCell ref="AF97:AF98"/>
    <mergeCell ref="AG97:AG98"/>
    <mergeCell ref="AH97:AH98"/>
    <mergeCell ref="AI97:AI98"/>
    <mergeCell ref="X97:X98"/>
    <mergeCell ref="Y97:Y98"/>
    <mergeCell ref="Z97:Z98"/>
    <mergeCell ref="AA97:AA98"/>
    <mergeCell ref="AB97:AB98"/>
    <mergeCell ref="AC97:AC98"/>
    <mergeCell ref="R97:R98"/>
    <mergeCell ref="S97:S98"/>
    <mergeCell ref="T97:T98"/>
    <mergeCell ref="U97:U98"/>
    <mergeCell ref="V97:V98"/>
    <mergeCell ref="W97:W98"/>
    <mergeCell ref="L97:L98"/>
    <mergeCell ref="M97:M98"/>
    <mergeCell ref="N97:N98"/>
    <mergeCell ref="O97:O98"/>
    <mergeCell ref="P97:P98"/>
    <mergeCell ref="Q97:Q98"/>
    <mergeCell ref="AJ95:AJ96"/>
    <mergeCell ref="A97:A98"/>
    <mergeCell ref="C97:C98"/>
    <mergeCell ref="E97:E98"/>
    <mergeCell ref="F97:F98"/>
    <mergeCell ref="G97:G98"/>
    <mergeCell ref="H97:H98"/>
    <mergeCell ref="I97:I98"/>
    <mergeCell ref="J97:J98"/>
    <mergeCell ref="K97:K98"/>
    <mergeCell ref="AD95:AD96"/>
    <mergeCell ref="AE95:AE96"/>
    <mergeCell ref="AF95:AF96"/>
    <mergeCell ref="AG95:AG96"/>
    <mergeCell ref="AH95:AH96"/>
    <mergeCell ref="AI95:AI96"/>
    <mergeCell ref="X95:X96"/>
    <mergeCell ref="Y95:Y96"/>
    <mergeCell ref="Z95:Z96"/>
    <mergeCell ref="AA95:AA96"/>
    <mergeCell ref="AB95:AB96"/>
    <mergeCell ref="AC95:AC96"/>
    <mergeCell ref="R95:R96"/>
    <mergeCell ref="S95:S96"/>
    <mergeCell ref="T95:T96"/>
    <mergeCell ref="U95:U96"/>
    <mergeCell ref="V95:V96"/>
    <mergeCell ref="W95:W96"/>
    <mergeCell ref="L95:L96"/>
    <mergeCell ref="M95:M96"/>
    <mergeCell ref="N95:N96"/>
    <mergeCell ref="O95:O96"/>
    <mergeCell ref="P95:P96"/>
    <mergeCell ref="Q95:Q96"/>
    <mergeCell ref="AJ93:AJ94"/>
    <mergeCell ref="A95:A96"/>
    <mergeCell ref="C95:C96"/>
    <mergeCell ref="E95:E96"/>
    <mergeCell ref="F95:F96"/>
    <mergeCell ref="G95:G96"/>
    <mergeCell ref="H95:H96"/>
    <mergeCell ref="I95:I96"/>
    <mergeCell ref="J95:J96"/>
    <mergeCell ref="K95:K96"/>
    <mergeCell ref="AD93:AD94"/>
    <mergeCell ref="AE93:AE94"/>
    <mergeCell ref="AF93:AF94"/>
    <mergeCell ref="AG93:AG94"/>
    <mergeCell ref="AH93:AH94"/>
    <mergeCell ref="AI93:AI94"/>
    <mergeCell ref="X93:X94"/>
    <mergeCell ref="Y93:Y94"/>
    <mergeCell ref="Z93:Z94"/>
    <mergeCell ref="AA93:AA94"/>
    <mergeCell ref="AB93:AB94"/>
    <mergeCell ref="AC93:AC94"/>
    <mergeCell ref="R93:R94"/>
    <mergeCell ref="S93:S94"/>
    <mergeCell ref="T93:T94"/>
    <mergeCell ref="U93:U94"/>
    <mergeCell ref="V93:V94"/>
    <mergeCell ref="W93:W94"/>
    <mergeCell ref="L93:L94"/>
    <mergeCell ref="M93:M94"/>
    <mergeCell ref="N93:N94"/>
    <mergeCell ref="O93:O94"/>
    <mergeCell ref="P93:P94"/>
    <mergeCell ref="Q93:Q94"/>
    <mergeCell ref="AJ91:AJ92"/>
    <mergeCell ref="A93:A94"/>
    <mergeCell ref="C93:C94"/>
    <mergeCell ref="E93:E94"/>
    <mergeCell ref="F93:F94"/>
    <mergeCell ref="G93:G94"/>
    <mergeCell ref="H93:H94"/>
    <mergeCell ref="I93:I94"/>
    <mergeCell ref="J93:J94"/>
    <mergeCell ref="K93:K94"/>
    <mergeCell ref="AD91:AD92"/>
    <mergeCell ref="AE91:AE92"/>
    <mergeCell ref="AF91:AF92"/>
    <mergeCell ref="AG91:AG92"/>
    <mergeCell ref="AH91:AH92"/>
    <mergeCell ref="AI91:AI92"/>
    <mergeCell ref="X91:X92"/>
    <mergeCell ref="Y91:Y92"/>
    <mergeCell ref="Z91:Z92"/>
    <mergeCell ref="AA91:AA92"/>
    <mergeCell ref="AB91:AB92"/>
    <mergeCell ref="AC91:AC92"/>
    <mergeCell ref="R91:R92"/>
    <mergeCell ref="S91:S92"/>
    <mergeCell ref="T91:T92"/>
    <mergeCell ref="U91:U92"/>
    <mergeCell ref="V91:V92"/>
    <mergeCell ref="W91:W92"/>
    <mergeCell ref="L91:L92"/>
    <mergeCell ref="M91:M92"/>
    <mergeCell ref="N91:N92"/>
    <mergeCell ref="O91:O92"/>
    <mergeCell ref="P91:P92"/>
    <mergeCell ref="Q91:Q92"/>
    <mergeCell ref="AJ89:AJ90"/>
    <mergeCell ref="A91:A92"/>
    <mergeCell ref="C91:C92"/>
    <mergeCell ref="E91:E92"/>
    <mergeCell ref="F91:F92"/>
    <mergeCell ref="G91:G92"/>
    <mergeCell ref="H91:H92"/>
    <mergeCell ref="I91:I92"/>
    <mergeCell ref="J91:J92"/>
    <mergeCell ref="K91:K92"/>
    <mergeCell ref="AD89:AD90"/>
    <mergeCell ref="AE89:AE90"/>
    <mergeCell ref="AF89:AF90"/>
    <mergeCell ref="AG89:AG90"/>
    <mergeCell ref="AH89:AH90"/>
    <mergeCell ref="AI89:AI90"/>
    <mergeCell ref="X89:X90"/>
    <mergeCell ref="Y89:Y90"/>
    <mergeCell ref="Z89:Z90"/>
    <mergeCell ref="AA89:AA90"/>
    <mergeCell ref="AB89:AB90"/>
    <mergeCell ref="AC89:AC90"/>
    <mergeCell ref="R89:R90"/>
    <mergeCell ref="S89:S90"/>
    <mergeCell ref="T89:T90"/>
    <mergeCell ref="U89:U90"/>
    <mergeCell ref="V89:V90"/>
    <mergeCell ref="W89:W90"/>
    <mergeCell ref="L89:L90"/>
    <mergeCell ref="M89:M90"/>
    <mergeCell ref="N89:N90"/>
    <mergeCell ref="O89:O90"/>
    <mergeCell ref="P89:P90"/>
    <mergeCell ref="Q89:Q90"/>
    <mergeCell ref="AJ87:AJ88"/>
    <mergeCell ref="A89:A90"/>
    <mergeCell ref="C89:C90"/>
    <mergeCell ref="E89:E90"/>
    <mergeCell ref="F89:F90"/>
    <mergeCell ref="G89:G90"/>
    <mergeCell ref="H89:H90"/>
    <mergeCell ref="I89:I90"/>
    <mergeCell ref="J89:J90"/>
    <mergeCell ref="K89:K90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R87:R88"/>
    <mergeCell ref="S87:S88"/>
    <mergeCell ref="T87:T88"/>
    <mergeCell ref="U87:U88"/>
    <mergeCell ref="V87:V88"/>
    <mergeCell ref="W87:W88"/>
    <mergeCell ref="L87:L88"/>
    <mergeCell ref="M87:M88"/>
    <mergeCell ref="N87:N88"/>
    <mergeCell ref="O87:O88"/>
    <mergeCell ref="P87:P88"/>
    <mergeCell ref="Q87:Q88"/>
    <mergeCell ref="AJ85:AJ86"/>
    <mergeCell ref="A87:A88"/>
    <mergeCell ref="C87:C88"/>
    <mergeCell ref="E87:E88"/>
    <mergeCell ref="F87:F88"/>
    <mergeCell ref="G87:G88"/>
    <mergeCell ref="H87:H88"/>
    <mergeCell ref="I87:I88"/>
    <mergeCell ref="J87:J88"/>
    <mergeCell ref="K87:K88"/>
    <mergeCell ref="AD85:AD86"/>
    <mergeCell ref="AE85:AE86"/>
    <mergeCell ref="AF85:AF86"/>
    <mergeCell ref="AG85:AG86"/>
    <mergeCell ref="AH85:AH86"/>
    <mergeCell ref="AI85:AI86"/>
    <mergeCell ref="X85:X86"/>
    <mergeCell ref="Y85:Y86"/>
    <mergeCell ref="Z85:Z86"/>
    <mergeCell ref="AA85:AA86"/>
    <mergeCell ref="AB85:AB86"/>
    <mergeCell ref="AC85:AC86"/>
    <mergeCell ref="R85:R86"/>
    <mergeCell ref="S85:S86"/>
    <mergeCell ref="T85:T86"/>
    <mergeCell ref="U85:U86"/>
    <mergeCell ref="V85:V86"/>
    <mergeCell ref="W85:W86"/>
    <mergeCell ref="L85:L86"/>
    <mergeCell ref="M85:M86"/>
    <mergeCell ref="N85:N86"/>
    <mergeCell ref="O85:O86"/>
    <mergeCell ref="P85:P86"/>
    <mergeCell ref="Q85:Q86"/>
    <mergeCell ref="AJ83:AJ84"/>
    <mergeCell ref="A85:A86"/>
    <mergeCell ref="C85:C86"/>
    <mergeCell ref="E85:E86"/>
    <mergeCell ref="F85:F86"/>
    <mergeCell ref="G85:G86"/>
    <mergeCell ref="H85:H86"/>
    <mergeCell ref="I85:I86"/>
    <mergeCell ref="J85:J86"/>
    <mergeCell ref="K85:K86"/>
    <mergeCell ref="AD83:AD84"/>
    <mergeCell ref="AE83:AE84"/>
    <mergeCell ref="AF83:AF84"/>
    <mergeCell ref="AG83:AG84"/>
    <mergeCell ref="AH83:AH84"/>
    <mergeCell ref="AI83:AI84"/>
    <mergeCell ref="X83:X84"/>
    <mergeCell ref="Y83:Y84"/>
    <mergeCell ref="Z83:Z84"/>
    <mergeCell ref="AA83:AA84"/>
    <mergeCell ref="AB83:AB84"/>
    <mergeCell ref="AC83:AC84"/>
    <mergeCell ref="R83:R84"/>
    <mergeCell ref="S83:S84"/>
    <mergeCell ref="T83:T84"/>
    <mergeCell ref="U83:U84"/>
    <mergeCell ref="V83:V84"/>
    <mergeCell ref="W83:W84"/>
    <mergeCell ref="L83:L84"/>
    <mergeCell ref="M83:M84"/>
    <mergeCell ref="N83:N84"/>
    <mergeCell ref="O83:O84"/>
    <mergeCell ref="P83:P84"/>
    <mergeCell ref="Q83:Q84"/>
    <mergeCell ref="AJ81:AJ82"/>
    <mergeCell ref="Q81:Q82"/>
    <mergeCell ref="A83:A84"/>
    <mergeCell ref="C83:C84"/>
    <mergeCell ref="E83:E84"/>
    <mergeCell ref="F83:F84"/>
    <mergeCell ref="G83:G84"/>
    <mergeCell ref="H83:H84"/>
    <mergeCell ref="I83:I84"/>
    <mergeCell ref="J83:J84"/>
    <mergeCell ref="K83:K84"/>
    <mergeCell ref="AD81:AD82"/>
    <mergeCell ref="AE81:AE82"/>
    <mergeCell ref="AF81:AF82"/>
    <mergeCell ref="AG81:AG82"/>
    <mergeCell ref="AH81:AH82"/>
    <mergeCell ref="AI81:AI82"/>
    <mergeCell ref="X81:X82"/>
    <mergeCell ref="Y81:Y82"/>
    <mergeCell ref="Z81:Z82"/>
    <mergeCell ref="AA81:AA82"/>
    <mergeCell ref="AB81:AB82"/>
    <mergeCell ref="AC81:AC82"/>
    <mergeCell ref="R81:R82"/>
    <mergeCell ref="S81:S82"/>
    <mergeCell ref="T81:T82"/>
    <mergeCell ref="U81:U82"/>
    <mergeCell ref="V81:V82"/>
    <mergeCell ref="W81:W82"/>
    <mergeCell ref="L81:L82"/>
    <mergeCell ref="M81:M82"/>
    <mergeCell ref="N81:N82"/>
    <mergeCell ref="O81:O82"/>
    <mergeCell ref="P81:P82"/>
    <mergeCell ref="AJ79:AJ80"/>
    <mergeCell ref="A81:A82"/>
    <mergeCell ref="C81:C82"/>
    <mergeCell ref="E81:E82"/>
    <mergeCell ref="F81:F82"/>
    <mergeCell ref="G81:G82"/>
    <mergeCell ref="H81:H82"/>
    <mergeCell ref="I81:I82"/>
    <mergeCell ref="J81:J82"/>
    <mergeCell ref="K81:K82"/>
    <mergeCell ref="AD79:AD80"/>
    <mergeCell ref="AE79:AE80"/>
    <mergeCell ref="AF79:AF80"/>
    <mergeCell ref="AG79:AG80"/>
    <mergeCell ref="AH79:AH80"/>
    <mergeCell ref="AI79:AI80"/>
    <mergeCell ref="X79:X80"/>
    <mergeCell ref="Y79:Y80"/>
    <mergeCell ref="Z79:Z80"/>
    <mergeCell ref="AA79:AA80"/>
    <mergeCell ref="AB79:AB80"/>
    <mergeCell ref="AC79:AC80"/>
    <mergeCell ref="R79:R80"/>
    <mergeCell ref="S79:S80"/>
    <mergeCell ref="T79:T80"/>
    <mergeCell ref="U79:U80"/>
    <mergeCell ref="V79:V80"/>
    <mergeCell ref="W79:W80"/>
    <mergeCell ref="L79:L80"/>
    <mergeCell ref="M79:M80"/>
    <mergeCell ref="N79:N80"/>
    <mergeCell ref="O79:O80"/>
    <mergeCell ref="P79:P80"/>
    <mergeCell ref="Q79:Q80"/>
    <mergeCell ref="AJ77:AJ78"/>
    <mergeCell ref="A79:A80"/>
    <mergeCell ref="C79:C80"/>
    <mergeCell ref="E79:E80"/>
    <mergeCell ref="F79:F80"/>
    <mergeCell ref="G79:G80"/>
    <mergeCell ref="H79:H80"/>
    <mergeCell ref="I79:I80"/>
    <mergeCell ref="J79:J80"/>
    <mergeCell ref="K79:K80"/>
    <mergeCell ref="AD77:AD78"/>
    <mergeCell ref="AE77:AE78"/>
    <mergeCell ref="AF77:AF78"/>
    <mergeCell ref="AG77:AG78"/>
    <mergeCell ref="AH77:AH78"/>
    <mergeCell ref="AI77:AI78"/>
    <mergeCell ref="X77:X78"/>
    <mergeCell ref="Y77:Y78"/>
    <mergeCell ref="Z77:Z78"/>
    <mergeCell ref="AA77:AA78"/>
    <mergeCell ref="AB77:AB78"/>
    <mergeCell ref="AC77:AC78"/>
    <mergeCell ref="R77:R78"/>
    <mergeCell ref="S77:S78"/>
    <mergeCell ref="T77:T78"/>
    <mergeCell ref="U77:U78"/>
    <mergeCell ref="V77:V78"/>
    <mergeCell ref="W77:W78"/>
    <mergeCell ref="L77:L78"/>
    <mergeCell ref="M77:M78"/>
    <mergeCell ref="N77:N78"/>
    <mergeCell ref="O77:O78"/>
    <mergeCell ref="P77:P78"/>
    <mergeCell ref="Q77:Q78"/>
    <mergeCell ref="AJ75:AJ76"/>
    <mergeCell ref="A77:A78"/>
    <mergeCell ref="C77:C78"/>
    <mergeCell ref="E77:E78"/>
    <mergeCell ref="F77:F78"/>
    <mergeCell ref="G77:G78"/>
    <mergeCell ref="H77:H78"/>
    <mergeCell ref="I77:I78"/>
    <mergeCell ref="J77:J78"/>
    <mergeCell ref="K77:K78"/>
    <mergeCell ref="AD75:AD76"/>
    <mergeCell ref="AE75:AE76"/>
    <mergeCell ref="AF75:AF76"/>
    <mergeCell ref="AG75:AG76"/>
    <mergeCell ref="AH75:AH76"/>
    <mergeCell ref="AI75:AI76"/>
    <mergeCell ref="X75:X76"/>
    <mergeCell ref="Y75:Y76"/>
    <mergeCell ref="Z75:Z76"/>
    <mergeCell ref="AA75:AA76"/>
    <mergeCell ref="AB75:AB76"/>
    <mergeCell ref="AC75:AC76"/>
    <mergeCell ref="R75:R76"/>
    <mergeCell ref="S75:S76"/>
    <mergeCell ref="T75:T76"/>
    <mergeCell ref="U75:U76"/>
    <mergeCell ref="V75:V76"/>
    <mergeCell ref="W75:W76"/>
    <mergeCell ref="L75:L76"/>
    <mergeCell ref="M75:M76"/>
    <mergeCell ref="N75:N76"/>
    <mergeCell ref="O75:O76"/>
    <mergeCell ref="P75:P76"/>
    <mergeCell ref="Q75:Q76"/>
    <mergeCell ref="AJ73:AJ74"/>
    <mergeCell ref="A75:A76"/>
    <mergeCell ref="C75:C76"/>
    <mergeCell ref="E75:E76"/>
    <mergeCell ref="F75:F76"/>
    <mergeCell ref="G75:G76"/>
    <mergeCell ref="H75:H76"/>
    <mergeCell ref="I75:I76"/>
    <mergeCell ref="J75:J76"/>
    <mergeCell ref="K75:K76"/>
    <mergeCell ref="AD73:AD74"/>
    <mergeCell ref="AE73:AE74"/>
    <mergeCell ref="AF73:AF74"/>
    <mergeCell ref="AG73:AG74"/>
    <mergeCell ref="AH73:AH74"/>
    <mergeCell ref="AI73:AI74"/>
    <mergeCell ref="X73:X74"/>
    <mergeCell ref="Y73:Y74"/>
    <mergeCell ref="Z73:Z74"/>
    <mergeCell ref="AA73:AA74"/>
    <mergeCell ref="AB73:AB74"/>
    <mergeCell ref="AC73:AC74"/>
    <mergeCell ref="R73:R74"/>
    <mergeCell ref="S73:S74"/>
    <mergeCell ref="T73:T74"/>
    <mergeCell ref="U73:U74"/>
    <mergeCell ref="V73:V74"/>
    <mergeCell ref="W73:W74"/>
    <mergeCell ref="L73:L74"/>
    <mergeCell ref="M73:M74"/>
    <mergeCell ref="N73:N74"/>
    <mergeCell ref="O73:O74"/>
    <mergeCell ref="P73:P74"/>
    <mergeCell ref="Q73:Q74"/>
    <mergeCell ref="AJ71:AJ72"/>
    <mergeCell ref="A73:A74"/>
    <mergeCell ref="C73:C74"/>
    <mergeCell ref="E73:E74"/>
    <mergeCell ref="F73:F74"/>
    <mergeCell ref="G73:G74"/>
    <mergeCell ref="H73:H74"/>
    <mergeCell ref="I73:I74"/>
    <mergeCell ref="J73:J74"/>
    <mergeCell ref="K73:K74"/>
    <mergeCell ref="AD71:AD72"/>
    <mergeCell ref="AE71:AE72"/>
    <mergeCell ref="AF71:AF72"/>
    <mergeCell ref="AG71:AG72"/>
    <mergeCell ref="AH71:AH72"/>
    <mergeCell ref="AI71:AI72"/>
    <mergeCell ref="X71:X72"/>
    <mergeCell ref="Y71:Y72"/>
    <mergeCell ref="Z71:Z72"/>
    <mergeCell ref="AA71:AA72"/>
    <mergeCell ref="AB71:AB72"/>
    <mergeCell ref="AC71:AC72"/>
    <mergeCell ref="R71:R72"/>
    <mergeCell ref="S71:S72"/>
    <mergeCell ref="T71:T72"/>
    <mergeCell ref="U71:U72"/>
    <mergeCell ref="V71:V72"/>
    <mergeCell ref="W71:W72"/>
    <mergeCell ref="L71:L72"/>
    <mergeCell ref="M71:M72"/>
    <mergeCell ref="N71:N72"/>
    <mergeCell ref="O71:O72"/>
    <mergeCell ref="P71:P72"/>
    <mergeCell ref="Q71:Q72"/>
    <mergeCell ref="AJ69:AJ70"/>
    <mergeCell ref="A71:A72"/>
    <mergeCell ref="C71:C72"/>
    <mergeCell ref="E71:E72"/>
    <mergeCell ref="F71:F72"/>
    <mergeCell ref="G71:G72"/>
    <mergeCell ref="H71:H72"/>
    <mergeCell ref="I71:I72"/>
    <mergeCell ref="J71:J72"/>
    <mergeCell ref="K71:K72"/>
    <mergeCell ref="AD69:AD70"/>
    <mergeCell ref="AE69:AE70"/>
    <mergeCell ref="AF69:AF70"/>
    <mergeCell ref="AG69:AG70"/>
    <mergeCell ref="AH69:AH70"/>
    <mergeCell ref="AI69:AI70"/>
    <mergeCell ref="X69:X70"/>
    <mergeCell ref="Y69:Y70"/>
    <mergeCell ref="Z69:Z70"/>
    <mergeCell ref="AA69:AA70"/>
    <mergeCell ref="AB69:AB70"/>
    <mergeCell ref="AC69:AC70"/>
    <mergeCell ref="R69:R70"/>
    <mergeCell ref="S69:S70"/>
    <mergeCell ref="T69:T70"/>
    <mergeCell ref="U69:U70"/>
    <mergeCell ref="V69:V70"/>
    <mergeCell ref="W69:W70"/>
    <mergeCell ref="L69:L70"/>
    <mergeCell ref="M69:M70"/>
    <mergeCell ref="N69:N70"/>
    <mergeCell ref="O69:O70"/>
    <mergeCell ref="P69:P70"/>
    <mergeCell ref="Q69:Q70"/>
    <mergeCell ref="AJ67:AJ68"/>
    <mergeCell ref="A69:A70"/>
    <mergeCell ref="C69:C70"/>
    <mergeCell ref="E69:E70"/>
    <mergeCell ref="F69:F70"/>
    <mergeCell ref="G69:G70"/>
    <mergeCell ref="H69:H70"/>
    <mergeCell ref="I69:I70"/>
    <mergeCell ref="J69:J70"/>
    <mergeCell ref="K69:K70"/>
    <mergeCell ref="AD67:AD68"/>
    <mergeCell ref="AE67:AE68"/>
    <mergeCell ref="AF67:AF68"/>
    <mergeCell ref="AG67:AG68"/>
    <mergeCell ref="AH67:AH68"/>
    <mergeCell ref="AI67:AI68"/>
    <mergeCell ref="X67:X68"/>
    <mergeCell ref="Y67:Y68"/>
    <mergeCell ref="Z67:Z68"/>
    <mergeCell ref="AA67:AA68"/>
    <mergeCell ref="AB67:AB68"/>
    <mergeCell ref="AC67:AC68"/>
    <mergeCell ref="R67:R68"/>
    <mergeCell ref="S67:S68"/>
    <mergeCell ref="T67:T68"/>
    <mergeCell ref="U67:U68"/>
    <mergeCell ref="V67:V68"/>
    <mergeCell ref="W67:W68"/>
    <mergeCell ref="L67:L68"/>
    <mergeCell ref="M67:M68"/>
    <mergeCell ref="N67:N68"/>
    <mergeCell ref="O67:O68"/>
    <mergeCell ref="P67:P68"/>
    <mergeCell ref="Q67:Q68"/>
    <mergeCell ref="AJ65:AJ66"/>
    <mergeCell ref="A67:A68"/>
    <mergeCell ref="C67:C68"/>
    <mergeCell ref="E67:E68"/>
    <mergeCell ref="F67:F68"/>
    <mergeCell ref="G67:G68"/>
    <mergeCell ref="H67:H68"/>
    <mergeCell ref="I67:I68"/>
    <mergeCell ref="J67:J68"/>
    <mergeCell ref="K67:K68"/>
    <mergeCell ref="AD65:AD66"/>
    <mergeCell ref="AE65:AE66"/>
    <mergeCell ref="AF65:AF66"/>
    <mergeCell ref="AG65:AG66"/>
    <mergeCell ref="AH65:AH66"/>
    <mergeCell ref="AI65:AI66"/>
    <mergeCell ref="X65:X66"/>
    <mergeCell ref="Y65:Y66"/>
    <mergeCell ref="Z65:Z66"/>
    <mergeCell ref="AA65:AA66"/>
    <mergeCell ref="AB65:AB66"/>
    <mergeCell ref="AC65:AC66"/>
    <mergeCell ref="R65:R66"/>
    <mergeCell ref="S65:S66"/>
    <mergeCell ref="T65:T66"/>
    <mergeCell ref="U65:U66"/>
    <mergeCell ref="V65:V66"/>
    <mergeCell ref="W65:W66"/>
    <mergeCell ref="L65:L66"/>
    <mergeCell ref="M65:M66"/>
    <mergeCell ref="N65:N66"/>
    <mergeCell ref="O65:O66"/>
    <mergeCell ref="P65:P66"/>
    <mergeCell ref="Q65:Q66"/>
    <mergeCell ref="AJ63:AJ64"/>
    <mergeCell ref="Q63:Q64"/>
    <mergeCell ref="A65:A66"/>
    <mergeCell ref="C65:C66"/>
    <mergeCell ref="E65:E66"/>
    <mergeCell ref="F65:F66"/>
    <mergeCell ref="G65:G66"/>
    <mergeCell ref="H65:H66"/>
    <mergeCell ref="I65:I66"/>
    <mergeCell ref="J65:J66"/>
    <mergeCell ref="K65:K66"/>
    <mergeCell ref="AD63:AD64"/>
    <mergeCell ref="AE63:AE64"/>
    <mergeCell ref="AF63:AF64"/>
    <mergeCell ref="AG63:AG64"/>
    <mergeCell ref="AH63:AH64"/>
    <mergeCell ref="AI63:AI64"/>
    <mergeCell ref="X63:X64"/>
    <mergeCell ref="Y63:Y64"/>
    <mergeCell ref="Z63:Z64"/>
    <mergeCell ref="AA63:AA64"/>
    <mergeCell ref="AB63:AB64"/>
    <mergeCell ref="AC63:AC64"/>
    <mergeCell ref="R63:R64"/>
    <mergeCell ref="S63:S64"/>
    <mergeCell ref="T63:T64"/>
    <mergeCell ref="U63:U64"/>
    <mergeCell ref="V63:V64"/>
    <mergeCell ref="W63:W64"/>
    <mergeCell ref="L63:L64"/>
    <mergeCell ref="M63:M64"/>
    <mergeCell ref="N63:N64"/>
    <mergeCell ref="O63:O64"/>
    <mergeCell ref="P63:P64"/>
    <mergeCell ref="AJ61:AJ62"/>
    <mergeCell ref="A63:A64"/>
    <mergeCell ref="C63:C64"/>
    <mergeCell ref="E63:E64"/>
    <mergeCell ref="F63:F64"/>
    <mergeCell ref="G63:G64"/>
    <mergeCell ref="H63:H64"/>
    <mergeCell ref="I63:I64"/>
    <mergeCell ref="J63:J64"/>
    <mergeCell ref="K63:K64"/>
    <mergeCell ref="AD61:AD62"/>
    <mergeCell ref="AE61:AE62"/>
    <mergeCell ref="AF61:AF62"/>
    <mergeCell ref="AG61:AG62"/>
    <mergeCell ref="AH61:AH62"/>
    <mergeCell ref="AI61:AI62"/>
    <mergeCell ref="X61:X62"/>
    <mergeCell ref="Y61:Y62"/>
    <mergeCell ref="Z61:Z62"/>
    <mergeCell ref="AA61:AA62"/>
    <mergeCell ref="AB61:AB62"/>
    <mergeCell ref="AC61:AC62"/>
    <mergeCell ref="R61:R62"/>
    <mergeCell ref="S61:S62"/>
    <mergeCell ref="T61:T62"/>
    <mergeCell ref="U61:U62"/>
    <mergeCell ref="V61:V62"/>
    <mergeCell ref="W61:W62"/>
    <mergeCell ref="L61:L62"/>
    <mergeCell ref="M61:M62"/>
    <mergeCell ref="N61:N62"/>
    <mergeCell ref="O61:O62"/>
    <mergeCell ref="P61:P62"/>
    <mergeCell ref="Q61:Q62"/>
    <mergeCell ref="AJ59:AJ60"/>
    <mergeCell ref="A61:A62"/>
    <mergeCell ref="C61:C62"/>
    <mergeCell ref="E61:E62"/>
    <mergeCell ref="F61:F62"/>
    <mergeCell ref="G61:G62"/>
    <mergeCell ref="H61:H62"/>
    <mergeCell ref="I61:I62"/>
    <mergeCell ref="J61:J62"/>
    <mergeCell ref="K61:K62"/>
    <mergeCell ref="AD59:AD60"/>
    <mergeCell ref="AE59:AE60"/>
    <mergeCell ref="AF59:AF60"/>
    <mergeCell ref="AG59:AG60"/>
    <mergeCell ref="AH59:AH60"/>
    <mergeCell ref="AI59:AI60"/>
    <mergeCell ref="X59:X60"/>
    <mergeCell ref="Y59:Y60"/>
    <mergeCell ref="Z59:Z60"/>
    <mergeCell ref="AA59:AA60"/>
    <mergeCell ref="AB59:AB60"/>
    <mergeCell ref="AC59:AC60"/>
    <mergeCell ref="R59:R60"/>
    <mergeCell ref="S59:S60"/>
    <mergeCell ref="T59:T60"/>
    <mergeCell ref="U59:U60"/>
    <mergeCell ref="V59:V60"/>
    <mergeCell ref="W59:W60"/>
    <mergeCell ref="L59:L60"/>
    <mergeCell ref="M59:M60"/>
    <mergeCell ref="N59:N60"/>
    <mergeCell ref="O59:O60"/>
    <mergeCell ref="P59:P60"/>
    <mergeCell ref="Q59:Q60"/>
    <mergeCell ref="AJ57:AJ58"/>
    <mergeCell ref="A59:A60"/>
    <mergeCell ref="C59:C60"/>
    <mergeCell ref="E59:E60"/>
    <mergeCell ref="F59:F60"/>
    <mergeCell ref="G59:G60"/>
    <mergeCell ref="H59:H60"/>
    <mergeCell ref="I59:I60"/>
    <mergeCell ref="J59:J60"/>
    <mergeCell ref="K59:K60"/>
    <mergeCell ref="AD57:AD58"/>
    <mergeCell ref="AE57:AE58"/>
    <mergeCell ref="AF57:AF58"/>
    <mergeCell ref="AG57:AG58"/>
    <mergeCell ref="AH57:AH58"/>
    <mergeCell ref="AI57:AI58"/>
    <mergeCell ref="X57:X58"/>
    <mergeCell ref="Y57:Y58"/>
    <mergeCell ref="Z57:Z58"/>
    <mergeCell ref="AA57:AA58"/>
    <mergeCell ref="AB57:AB58"/>
    <mergeCell ref="AC57:AC58"/>
    <mergeCell ref="R57:R58"/>
    <mergeCell ref="S57:S58"/>
    <mergeCell ref="T57:T58"/>
    <mergeCell ref="U57:U58"/>
    <mergeCell ref="V57:V58"/>
    <mergeCell ref="W57:W58"/>
    <mergeCell ref="L57:L58"/>
    <mergeCell ref="M57:M58"/>
    <mergeCell ref="N57:N58"/>
    <mergeCell ref="O57:O58"/>
    <mergeCell ref="P57:P58"/>
    <mergeCell ref="Q57:Q58"/>
    <mergeCell ref="AJ55:AJ56"/>
    <mergeCell ref="A57:A58"/>
    <mergeCell ref="C57:C58"/>
    <mergeCell ref="E57:E58"/>
    <mergeCell ref="F57:F58"/>
    <mergeCell ref="G57:G58"/>
    <mergeCell ref="H57:H58"/>
    <mergeCell ref="I57:I58"/>
    <mergeCell ref="J57:J58"/>
    <mergeCell ref="K57:K58"/>
    <mergeCell ref="AD55:AD56"/>
    <mergeCell ref="AE55:AE56"/>
    <mergeCell ref="AF55:AF56"/>
    <mergeCell ref="AG55:AG56"/>
    <mergeCell ref="AH55:AH56"/>
    <mergeCell ref="AI55:AI56"/>
    <mergeCell ref="X55:X56"/>
    <mergeCell ref="Y55:Y56"/>
    <mergeCell ref="Z55:Z56"/>
    <mergeCell ref="AA55:AA56"/>
    <mergeCell ref="AB55:AB56"/>
    <mergeCell ref="AC55:AC56"/>
    <mergeCell ref="R55:R56"/>
    <mergeCell ref="S55:S56"/>
    <mergeCell ref="T55:T56"/>
    <mergeCell ref="U55:U56"/>
    <mergeCell ref="V55:V56"/>
    <mergeCell ref="W55:W56"/>
    <mergeCell ref="L55:L56"/>
    <mergeCell ref="M55:M56"/>
    <mergeCell ref="N55:N56"/>
    <mergeCell ref="O55:O56"/>
    <mergeCell ref="P55:P56"/>
    <mergeCell ref="Q55:Q56"/>
    <mergeCell ref="AJ53:AJ54"/>
    <mergeCell ref="A55:A56"/>
    <mergeCell ref="C55:C56"/>
    <mergeCell ref="E55:E56"/>
    <mergeCell ref="F55:F56"/>
    <mergeCell ref="G55:G56"/>
    <mergeCell ref="H55:H56"/>
    <mergeCell ref="I55:I56"/>
    <mergeCell ref="J55:J56"/>
    <mergeCell ref="K55:K56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R53:R54"/>
    <mergeCell ref="S53:S54"/>
    <mergeCell ref="T53:T54"/>
    <mergeCell ref="U53:U54"/>
    <mergeCell ref="V53:V54"/>
    <mergeCell ref="W53:W54"/>
    <mergeCell ref="L53:L54"/>
    <mergeCell ref="M53:M54"/>
    <mergeCell ref="N53:N54"/>
    <mergeCell ref="O53:O54"/>
    <mergeCell ref="P53:P54"/>
    <mergeCell ref="Q53:Q54"/>
    <mergeCell ref="AJ51:AJ52"/>
    <mergeCell ref="A53:A54"/>
    <mergeCell ref="C53:C54"/>
    <mergeCell ref="E53:E54"/>
    <mergeCell ref="F53:F54"/>
    <mergeCell ref="G53:G54"/>
    <mergeCell ref="H53:H54"/>
    <mergeCell ref="I53:I54"/>
    <mergeCell ref="J53:J54"/>
    <mergeCell ref="K53:K54"/>
    <mergeCell ref="AD51:AD52"/>
    <mergeCell ref="AE51:AE52"/>
    <mergeCell ref="AF51:AF52"/>
    <mergeCell ref="AG51:AG52"/>
    <mergeCell ref="AH51:AH52"/>
    <mergeCell ref="AI51:AI52"/>
    <mergeCell ref="X51:X52"/>
    <mergeCell ref="Y51:Y52"/>
    <mergeCell ref="Z51:Z52"/>
    <mergeCell ref="AA51:AA52"/>
    <mergeCell ref="AB51:AB52"/>
    <mergeCell ref="AC51:AC52"/>
    <mergeCell ref="R51:R52"/>
    <mergeCell ref="S51:S52"/>
    <mergeCell ref="T51:T52"/>
    <mergeCell ref="U51:U52"/>
    <mergeCell ref="V51:V52"/>
    <mergeCell ref="W51:W52"/>
    <mergeCell ref="L51:L52"/>
    <mergeCell ref="M51:M52"/>
    <mergeCell ref="N51:N52"/>
    <mergeCell ref="O51:O52"/>
    <mergeCell ref="P51:P52"/>
    <mergeCell ref="Q51:Q52"/>
    <mergeCell ref="AJ49:AJ50"/>
    <mergeCell ref="A51:A52"/>
    <mergeCell ref="C51:C52"/>
    <mergeCell ref="E51:E52"/>
    <mergeCell ref="F51:F52"/>
    <mergeCell ref="G51:G52"/>
    <mergeCell ref="H51:H52"/>
    <mergeCell ref="I51:I52"/>
    <mergeCell ref="J51:J52"/>
    <mergeCell ref="K51:K52"/>
    <mergeCell ref="AD49:AD50"/>
    <mergeCell ref="AE49:AE50"/>
    <mergeCell ref="AF49:AF50"/>
    <mergeCell ref="AG49:AG50"/>
    <mergeCell ref="AH49:AH50"/>
    <mergeCell ref="AI49:AI50"/>
    <mergeCell ref="X49:X50"/>
    <mergeCell ref="Y49:Y50"/>
    <mergeCell ref="Z49:Z50"/>
    <mergeCell ref="AA49:AA50"/>
    <mergeCell ref="AB49:AB50"/>
    <mergeCell ref="AC49:AC50"/>
    <mergeCell ref="R49:R50"/>
    <mergeCell ref="S49:S50"/>
    <mergeCell ref="T49:T50"/>
    <mergeCell ref="U49:U50"/>
    <mergeCell ref="V49:V50"/>
    <mergeCell ref="W49:W50"/>
    <mergeCell ref="L49:L50"/>
    <mergeCell ref="M49:M50"/>
    <mergeCell ref="N49:N50"/>
    <mergeCell ref="O49:O50"/>
    <mergeCell ref="P49:P50"/>
    <mergeCell ref="Q49:Q50"/>
    <mergeCell ref="AJ47:AJ48"/>
    <mergeCell ref="A49:A50"/>
    <mergeCell ref="C49:C50"/>
    <mergeCell ref="E49:E50"/>
    <mergeCell ref="F49:F50"/>
    <mergeCell ref="G49:G50"/>
    <mergeCell ref="H49:H50"/>
    <mergeCell ref="I49:I50"/>
    <mergeCell ref="J49:J50"/>
    <mergeCell ref="K49:K50"/>
    <mergeCell ref="AD47:AD48"/>
    <mergeCell ref="AE47:AE48"/>
    <mergeCell ref="AF47:AF48"/>
    <mergeCell ref="AG47:AG48"/>
    <mergeCell ref="AH47:AH48"/>
    <mergeCell ref="AI47:AI48"/>
    <mergeCell ref="X47:X48"/>
    <mergeCell ref="Y47:Y48"/>
    <mergeCell ref="Z47:Z48"/>
    <mergeCell ref="AA47:AA48"/>
    <mergeCell ref="AB47:AB48"/>
    <mergeCell ref="AC47:AC48"/>
    <mergeCell ref="R47:R48"/>
    <mergeCell ref="S47:S48"/>
    <mergeCell ref="T47:T48"/>
    <mergeCell ref="U47:U48"/>
    <mergeCell ref="V47:V48"/>
    <mergeCell ref="W47:W48"/>
    <mergeCell ref="L47:L48"/>
    <mergeCell ref="M47:M48"/>
    <mergeCell ref="N47:N48"/>
    <mergeCell ref="O47:O48"/>
    <mergeCell ref="P47:P48"/>
    <mergeCell ref="Q47:Q48"/>
    <mergeCell ref="AJ45:AJ46"/>
    <mergeCell ref="Q45:Q46"/>
    <mergeCell ref="A47:A48"/>
    <mergeCell ref="C47:C48"/>
    <mergeCell ref="E47:E48"/>
    <mergeCell ref="F47:F48"/>
    <mergeCell ref="G47:G48"/>
    <mergeCell ref="H47:H48"/>
    <mergeCell ref="I47:I48"/>
    <mergeCell ref="J47:J48"/>
    <mergeCell ref="K47:K48"/>
    <mergeCell ref="AD45:AD46"/>
    <mergeCell ref="AE45:AE46"/>
    <mergeCell ref="AF45:AF46"/>
    <mergeCell ref="AG45:AG46"/>
    <mergeCell ref="AH45:AH46"/>
    <mergeCell ref="AI45:AI46"/>
    <mergeCell ref="X45:X46"/>
    <mergeCell ref="Y45:Y46"/>
    <mergeCell ref="Z45:Z46"/>
    <mergeCell ref="AA45:AA46"/>
    <mergeCell ref="AB45:AB46"/>
    <mergeCell ref="AC45:AC46"/>
    <mergeCell ref="R45:R46"/>
    <mergeCell ref="S45:S46"/>
    <mergeCell ref="T45:T46"/>
    <mergeCell ref="U45:U46"/>
    <mergeCell ref="V45:V46"/>
    <mergeCell ref="W45:W46"/>
    <mergeCell ref="L45:L46"/>
    <mergeCell ref="M45:M46"/>
    <mergeCell ref="N45:N46"/>
    <mergeCell ref="O45:O46"/>
    <mergeCell ref="P45:P46"/>
    <mergeCell ref="AJ43:AJ44"/>
    <mergeCell ref="A45:A46"/>
    <mergeCell ref="C45:C46"/>
    <mergeCell ref="E45:E46"/>
    <mergeCell ref="F45:F46"/>
    <mergeCell ref="G45:G46"/>
    <mergeCell ref="H45:H46"/>
    <mergeCell ref="I45:I46"/>
    <mergeCell ref="J45:J46"/>
    <mergeCell ref="K45:K46"/>
    <mergeCell ref="AD43:AD44"/>
    <mergeCell ref="AE43:AE44"/>
    <mergeCell ref="AF43:AF44"/>
    <mergeCell ref="AG43:AG44"/>
    <mergeCell ref="AH43:AH44"/>
    <mergeCell ref="AI43:AI44"/>
    <mergeCell ref="X43:X44"/>
    <mergeCell ref="Y43:Y44"/>
    <mergeCell ref="Z43:Z44"/>
    <mergeCell ref="AA43:AA44"/>
    <mergeCell ref="AB43:AB44"/>
    <mergeCell ref="AC43:AC44"/>
    <mergeCell ref="R43:R44"/>
    <mergeCell ref="S43:S44"/>
    <mergeCell ref="T43:T44"/>
    <mergeCell ref="U43:U44"/>
    <mergeCell ref="V43:V44"/>
    <mergeCell ref="W43:W44"/>
    <mergeCell ref="L43:L44"/>
    <mergeCell ref="M43:M44"/>
    <mergeCell ref="N43:N44"/>
    <mergeCell ref="O43:O44"/>
    <mergeCell ref="P43:P44"/>
    <mergeCell ref="Q43:Q44"/>
    <mergeCell ref="AJ41:AJ42"/>
    <mergeCell ref="A43:A44"/>
    <mergeCell ref="C43:C44"/>
    <mergeCell ref="E43:E44"/>
    <mergeCell ref="F43:F44"/>
    <mergeCell ref="G43:G44"/>
    <mergeCell ref="H43:H44"/>
    <mergeCell ref="I43:I44"/>
    <mergeCell ref="J43:J44"/>
    <mergeCell ref="K43:K44"/>
    <mergeCell ref="AD41:AD42"/>
    <mergeCell ref="AE41:AE42"/>
    <mergeCell ref="AF41:AF42"/>
    <mergeCell ref="AG41:AG42"/>
    <mergeCell ref="AH41:AH42"/>
    <mergeCell ref="AI41:AI42"/>
    <mergeCell ref="X41:X42"/>
    <mergeCell ref="Y41:Y42"/>
    <mergeCell ref="Z41:Z42"/>
    <mergeCell ref="AA41:AA42"/>
    <mergeCell ref="AB41:AB42"/>
    <mergeCell ref="AC41:AC42"/>
    <mergeCell ref="R41:R42"/>
    <mergeCell ref="S41:S42"/>
    <mergeCell ref="T41:T42"/>
    <mergeCell ref="U41:U42"/>
    <mergeCell ref="V41:V42"/>
    <mergeCell ref="W41:W42"/>
    <mergeCell ref="L41:L42"/>
    <mergeCell ref="M41:M42"/>
    <mergeCell ref="N41:N42"/>
    <mergeCell ref="O41:O42"/>
    <mergeCell ref="P41:P42"/>
    <mergeCell ref="Q41:Q42"/>
    <mergeCell ref="AJ39:AJ40"/>
    <mergeCell ref="A41:A42"/>
    <mergeCell ref="C41:C42"/>
    <mergeCell ref="E41:E42"/>
    <mergeCell ref="F41:F42"/>
    <mergeCell ref="G41:G42"/>
    <mergeCell ref="H41:H42"/>
    <mergeCell ref="I41:I42"/>
    <mergeCell ref="J41:J42"/>
    <mergeCell ref="K41:K42"/>
    <mergeCell ref="AD39:AD40"/>
    <mergeCell ref="AE39:AE40"/>
    <mergeCell ref="AF39:AF40"/>
    <mergeCell ref="AG39:AG40"/>
    <mergeCell ref="AH39:AH40"/>
    <mergeCell ref="AI39:AI40"/>
    <mergeCell ref="X39:X40"/>
    <mergeCell ref="Y39:Y40"/>
    <mergeCell ref="Z39:Z40"/>
    <mergeCell ref="AA39:AA40"/>
    <mergeCell ref="AB39:AB40"/>
    <mergeCell ref="AC39:AC40"/>
    <mergeCell ref="R39:R40"/>
    <mergeCell ref="S39:S40"/>
    <mergeCell ref="T39:T40"/>
    <mergeCell ref="U39:U40"/>
    <mergeCell ref="V39:V40"/>
    <mergeCell ref="W39:W40"/>
    <mergeCell ref="L39:L40"/>
    <mergeCell ref="M39:M40"/>
    <mergeCell ref="N39:N40"/>
    <mergeCell ref="O39:O40"/>
    <mergeCell ref="P39:P40"/>
    <mergeCell ref="Q39:Q40"/>
    <mergeCell ref="AJ37:AJ38"/>
    <mergeCell ref="A39:A40"/>
    <mergeCell ref="C39:C40"/>
    <mergeCell ref="E39:E40"/>
    <mergeCell ref="F39:F40"/>
    <mergeCell ref="G39:G40"/>
    <mergeCell ref="H39:H40"/>
    <mergeCell ref="I39:I40"/>
    <mergeCell ref="J39:J40"/>
    <mergeCell ref="K39:K40"/>
    <mergeCell ref="AD37:AD38"/>
    <mergeCell ref="AE37:AE38"/>
    <mergeCell ref="AF37:AF38"/>
    <mergeCell ref="AG37:AG38"/>
    <mergeCell ref="AH37:AH38"/>
    <mergeCell ref="AI37:AI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AJ35:AJ36"/>
    <mergeCell ref="A37:A38"/>
    <mergeCell ref="C37:C38"/>
    <mergeCell ref="E37:E38"/>
    <mergeCell ref="F37:F38"/>
    <mergeCell ref="G37:G38"/>
    <mergeCell ref="H37:H38"/>
    <mergeCell ref="I37:I38"/>
    <mergeCell ref="J37:J38"/>
    <mergeCell ref="K37:K38"/>
    <mergeCell ref="AD35:AD36"/>
    <mergeCell ref="AE35:AE36"/>
    <mergeCell ref="AF35:AF36"/>
    <mergeCell ref="AG35:AG36"/>
    <mergeCell ref="AH35:AH36"/>
    <mergeCell ref="AI35:AI36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L35:L36"/>
    <mergeCell ref="M35:M36"/>
    <mergeCell ref="N35:N36"/>
    <mergeCell ref="O35:O36"/>
    <mergeCell ref="P35:P36"/>
    <mergeCell ref="Q35:Q36"/>
    <mergeCell ref="AJ33:AJ34"/>
    <mergeCell ref="A35:A36"/>
    <mergeCell ref="C35:C36"/>
    <mergeCell ref="E35:E36"/>
    <mergeCell ref="F35:F36"/>
    <mergeCell ref="G35:G36"/>
    <mergeCell ref="H35:H36"/>
    <mergeCell ref="I35:I36"/>
    <mergeCell ref="J35:J36"/>
    <mergeCell ref="K35:K36"/>
    <mergeCell ref="AD33:AD34"/>
    <mergeCell ref="AE33:AE34"/>
    <mergeCell ref="AF33:AF34"/>
    <mergeCell ref="AG33:AG34"/>
    <mergeCell ref="AH33:AH34"/>
    <mergeCell ref="AI33:AI34"/>
    <mergeCell ref="X33:X34"/>
    <mergeCell ref="Y33:Y34"/>
    <mergeCell ref="Z33:Z34"/>
    <mergeCell ref="AA33:AA34"/>
    <mergeCell ref="AB33:AB34"/>
    <mergeCell ref="AC33:AC34"/>
    <mergeCell ref="R33:R34"/>
    <mergeCell ref="S33:S34"/>
    <mergeCell ref="T33:T34"/>
    <mergeCell ref="U33:U34"/>
    <mergeCell ref="V33:V34"/>
    <mergeCell ref="W33:W34"/>
    <mergeCell ref="L33:L34"/>
    <mergeCell ref="M33:M34"/>
    <mergeCell ref="N33:N34"/>
    <mergeCell ref="O33:O34"/>
    <mergeCell ref="P33:P34"/>
    <mergeCell ref="Q33:Q34"/>
    <mergeCell ref="AJ31:AJ32"/>
    <mergeCell ref="A33:A34"/>
    <mergeCell ref="C33:C34"/>
    <mergeCell ref="E33:E34"/>
    <mergeCell ref="F33:F34"/>
    <mergeCell ref="G33:G34"/>
    <mergeCell ref="H33:H34"/>
    <mergeCell ref="I33:I34"/>
    <mergeCell ref="J33:J34"/>
    <mergeCell ref="K33:K34"/>
    <mergeCell ref="AD31:AD32"/>
    <mergeCell ref="AE31:AE32"/>
    <mergeCell ref="AF31:AF32"/>
    <mergeCell ref="AG31:AG32"/>
    <mergeCell ref="AH31:AH32"/>
    <mergeCell ref="AI31:AI32"/>
    <mergeCell ref="X31:X32"/>
    <mergeCell ref="Y31:Y32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L31:L32"/>
    <mergeCell ref="M31:M32"/>
    <mergeCell ref="N31:N32"/>
    <mergeCell ref="O31:O32"/>
    <mergeCell ref="P31:P32"/>
    <mergeCell ref="Q31:Q32"/>
    <mergeCell ref="AJ29:AJ30"/>
    <mergeCell ref="A31:A32"/>
    <mergeCell ref="C31:C32"/>
    <mergeCell ref="E31:E32"/>
    <mergeCell ref="F31:F32"/>
    <mergeCell ref="G31:G32"/>
    <mergeCell ref="H31:H32"/>
    <mergeCell ref="I31:I32"/>
    <mergeCell ref="J31:J32"/>
    <mergeCell ref="K31:K32"/>
    <mergeCell ref="AD29:AD30"/>
    <mergeCell ref="AE29:AE30"/>
    <mergeCell ref="AF29:AF30"/>
    <mergeCell ref="AG29:AG30"/>
    <mergeCell ref="AH29:AH30"/>
    <mergeCell ref="AI29:AI30"/>
    <mergeCell ref="X29:X30"/>
    <mergeCell ref="Y29:Y30"/>
    <mergeCell ref="Z29:Z30"/>
    <mergeCell ref="AA29:AA30"/>
    <mergeCell ref="AB29:AB30"/>
    <mergeCell ref="AC29:AC30"/>
    <mergeCell ref="R29:R30"/>
    <mergeCell ref="S29:S30"/>
    <mergeCell ref="T29:T30"/>
    <mergeCell ref="U29:U30"/>
    <mergeCell ref="V29:V30"/>
    <mergeCell ref="W29:W30"/>
    <mergeCell ref="L29:L30"/>
    <mergeCell ref="M29:M30"/>
    <mergeCell ref="N29:N30"/>
    <mergeCell ref="O29:O30"/>
    <mergeCell ref="P29:P30"/>
    <mergeCell ref="Q29:Q30"/>
    <mergeCell ref="AJ27:AJ28"/>
    <mergeCell ref="Q27:Q28"/>
    <mergeCell ref="A29:A30"/>
    <mergeCell ref="C29:C30"/>
    <mergeCell ref="E29:E30"/>
    <mergeCell ref="F29:F30"/>
    <mergeCell ref="G29:G30"/>
    <mergeCell ref="H29:H30"/>
    <mergeCell ref="I29:I30"/>
    <mergeCell ref="J29:J30"/>
    <mergeCell ref="K29:K30"/>
    <mergeCell ref="AD27:AD28"/>
    <mergeCell ref="AE27:AE28"/>
    <mergeCell ref="AF27:AF28"/>
    <mergeCell ref="AG27:AG28"/>
    <mergeCell ref="AH27:AH28"/>
    <mergeCell ref="AI27:AI28"/>
    <mergeCell ref="X27:X28"/>
    <mergeCell ref="Y27:Y28"/>
    <mergeCell ref="Z27:Z28"/>
    <mergeCell ref="AA27:AA28"/>
    <mergeCell ref="AB27:AB28"/>
    <mergeCell ref="AC27:AC28"/>
    <mergeCell ref="R27:R28"/>
    <mergeCell ref="S27:S28"/>
    <mergeCell ref="T27:T28"/>
    <mergeCell ref="U27:U28"/>
    <mergeCell ref="V27:V28"/>
    <mergeCell ref="W27:W28"/>
    <mergeCell ref="L27:L28"/>
    <mergeCell ref="M27:M28"/>
    <mergeCell ref="N27:N28"/>
    <mergeCell ref="O27:O28"/>
    <mergeCell ref="P27:P28"/>
    <mergeCell ref="AJ25:AJ26"/>
    <mergeCell ref="A27:A28"/>
    <mergeCell ref="C27:C28"/>
    <mergeCell ref="E27:E28"/>
    <mergeCell ref="F27:F28"/>
    <mergeCell ref="G27:G28"/>
    <mergeCell ref="H27:H28"/>
    <mergeCell ref="I27:I28"/>
    <mergeCell ref="J27:J28"/>
    <mergeCell ref="K27:K28"/>
    <mergeCell ref="AD25:AD26"/>
    <mergeCell ref="AE25:AE26"/>
    <mergeCell ref="AF25:AF26"/>
    <mergeCell ref="AG25:AG26"/>
    <mergeCell ref="AH25:AH26"/>
    <mergeCell ref="AI25:AI26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L25:L26"/>
    <mergeCell ref="M25:M26"/>
    <mergeCell ref="N25:N26"/>
    <mergeCell ref="O25:O26"/>
    <mergeCell ref="P25:P26"/>
    <mergeCell ref="Q25:Q26"/>
    <mergeCell ref="AJ23:AJ24"/>
    <mergeCell ref="A25:A26"/>
    <mergeCell ref="C25:C26"/>
    <mergeCell ref="E25:E26"/>
    <mergeCell ref="F25:F26"/>
    <mergeCell ref="G25:G26"/>
    <mergeCell ref="H25:H26"/>
    <mergeCell ref="I25:I26"/>
    <mergeCell ref="J25:J26"/>
    <mergeCell ref="K25:K26"/>
    <mergeCell ref="AD23:AD24"/>
    <mergeCell ref="AE23:AE24"/>
    <mergeCell ref="AF23:AF24"/>
    <mergeCell ref="AG23:AG24"/>
    <mergeCell ref="AH23:AH24"/>
    <mergeCell ref="AI23:AI24"/>
    <mergeCell ref="X23:X24"/>
    <mergeCell ref="Y23:Y24"/>
    <mergeCell ref="Z23:Z24"/>
    <mergeCell ref="AA23:AA24"/>
    <mergeCell ref="AB23:AB24"/>
    <mergeCell ref="AC23:AC24"/>
    <mergeCell ref="R23:R24"/>
    <mergeCell ref="S23:S24"/>
    <mergeCell ref="T23:T24"/>
    <mergeCell ref="U23:U24"/>
    <mergeCell ref="V23:V24"/>
    <mergeCell ref="W23:W24"/>
    <mergeCell ref="L23:L24"/>
    <mergeCell ref="M23:M24"/>
    <mergeCell ref="N23:N24"/>
    <mergeCell ref="O23:O24"/>
    <mergeCell ref="P23:P24"/>
    <mergeCell ref="Q23:Q24"/>
    <mergeCell ref="AJ21:AJ22"/>
    <mergeCell ref="A23:A24"/>
    <mergeCell ref="C23:C24"/>
    <mergeCell ref="E23:E24"/>
    <mergeCell ref="F23:F24"/>
    <mergeCell ref="G23:G24"/>
    <mergeCell ref="H23:H24"/>
    <mergeCell ref="I23:I24"/>
    <mergeCell ref="J23:J24"/>
    <mergeCell ref="K23:K24"/>
    <mergeCell ref="AD21:AD22"/>
    <mergeCell ref="AE21:AE22"/>
    <mergeCell ref="AF21:AF22"/>
    <mergeCell ref="AG21:AG22"/>
    <mergeCell ref="AH21:AH22"/>
    <mergeCell ref="AI21:AI22"/>
    <mergeCell ref="X21:X22"/>
    <mergeCell ref="Y21:Y22"/>
    <mergeCell ref="Z21:Z22"/>
    <mergeCell ref="AA21:AA22"/>
    <mergeCell ref="AB21:AB22"/>
    <mergeCell ref="AC21:AC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O21:O22"/>
    <mergeCell ref="P21:P22"/>
    <mergeCell ref="Q21:Q22"/>
    <mergeCell ref="AJ19:AJ20"/>
    <mergeCell ref="A21:A22"/>
    <mergeCell ref="C21:C22"/>
    <mergeCell ref="E21:E22"/>
    <mergeCell ref="F21:F22"/>
    <mergeCell ref="G21:G22"/>
    <mergeCell ref="H21:H22"/>
    <mergeCell ref="I21:I22"/>
    <mergeCell ref="J21:J22"/>
    <mergeCell ref="K21:K22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R19:R20"/>
    <mergeCell ref="S19:S20"/>
    <mergeCell ref="T19:T20"/>
    <mergeCell ref="U19:U20"/>
    <mergeCell ref="V19:V20"/>
    <mergeCell ref="W19:W20"/>
    <mergeCell ref="L19:L20"/>
    <mergeCell ref="M19:M20"/>
    <mergeCell ref="N19:N20"/>
    <mergeCell ref="O19:O20"/>
    <mergeCell ref="P19:P20"/>
    <mergeCell ref="Q19:Q20"/>
    <mergeCell ref="AJ17:AJ18"/>
    <mergeCell ref="A19:A20"/>
    <mergeCell ref="C19:C20"/>
    <mergeCell ref="E19:E20"/>
    <mergeCell ref="F19:F20"/>
    <mergeCell ref="G19:G20"/>
    <mergeCell ref="H19:H20"/>
    <mergeCell ref="I19:I20"/>
    <mergeCell ref="J19:J20"/>
    <mergeCell ref="K19:K20"/>
    <mergeCell ref="AD17:AD18"/>
    <mergeCell ref="AE17:AE18"/>
    <mergeCell ref="AF17:AF18"/>
    <mergeCell ref="AG17:AG18"/>
    <mergeCell ref="AH17:AH18"/>
    <mergeCell ref="AI17:AI18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AJ15:AJ16"/>
    <mergeCell ref="A17:A18"/>
    <mergeCell ref="C17:C18"/>
    <mergeCell ref="E17:E18"/>
    <mergeCell ref="F17:F18"/>
    <mergeCell ref="G17:G18"/>
    <mergeCell ref="H17:H18"/>
    <mergeCell ref="I17:I18"/>
    <mergeCell ref="J17:J18"/>
    <mergeCell ref="K17:K18"/>
    <mergeCell ref="AD15:AD16"/>
    <mergeCell ref="AE15:AE16"/>
    <mergeCell ref="AF15:AF16"/>
    <mergeCell ref="AG15:AG16"/>
    <mergeCell ref="AH15:AH16"/>
    <mergeCell ref="AI15:AI16"/>
    <mergeCell ref="X15:X16"/>
    <mergeCell ref="Y15:Y16"/>
    <mergeCell ref="Z15:Z16"/>
    <mergeCell ref="AA15:AA16"/>
    <mergeCell ref="AB15:AB16"/>
    <mergeCell ref="AC15:AC16"/>
    <mergeCell ref="R15:R16"/>
    <mergeCell ref="S15:S16"/>
    <mergeCell ref="T15:T16"/>
    <mergeCell ref="U15:U16"/>
    <mergeCell ref="V15:V16"/>
    <mergeCell ref="W15:W16"/>
    <mergeCell ref="L15:L16"/>
    <mergeCell ref="M15:M16"/>
    <mergeCell ref="N15:N16"/>
    <mergeCell ref="O15:O16"/>
    <mergeCell ref="P15:P16"/>
    <mergeCell ref="Q15:Q16"/>
    <mergeCell ref="AJ13:AJ14"/>
    <mergeCell ref="A15:A16"/>
    <mergeCell ref="C15:C16"/>
    <mergeCell ref="E15:E16"/>
    <mergeCell ref="F15:F16"/>
    <mergeCell ref="G15:G16"/>
    <mergeCell ref="H15:H16"/>
    <mergeCell ref="I15:I16"/>
    <mergeCell ref="J15:J16"/>
    <mergeCell ref="K15:K16"/>
    <mergeCell ref="AD13:AD14"/>
    <mergeCell ref="AE13:AE14"/>
    <mergeCell ref="AF13:AF14"/>
    <mergeCell ref="AG13:AG14"/>
    <mergeCell ref="AH13:AH14"/>
    <mergeCell ref="AI13:AI14"/>
    <mergeCell ref="X13:X14"/>
    <mergeCell ref="Y13:Y14"/>
    <mergeCell ref="Z13:Z14"/>
    <mergeCell ref="AA13:AA14"/>
    <mergeCell ref="AB13:AB14"/>
    <mergeCell ref="AC13:AC14"/>
    <mergeCell ref="R13:R14"/>
    <mergeCell ref="S13:S14"/>
    <mergeCell ref="T13:T14"/>
    <mergeCell ref="U13:U14"/>
    <mergeCell ref="V13:V14"/>
    <mergeCell ref="W13:W14"/>
    <mergeCell ref="L13:L14"/>
    <mergeCell ref="M13:M14"/>
    <mergeCell ref="N13:N14"/>
    <mergeCell ref="O13:O14"/>
    <mergeCell ref="P13:P14"/>
    <mergeCell ref="Q13:Q14"/>
    <mergeCell ref="AJ11:AJ12"/>
    <mergeCell ref="A13:A14"/>
    <mergeCell ref="C13:C14"/>
    <mergeCell ref="E13:E14"/>
    <mergeCell ref="F13:F14"/>
    <mergeCell ref="G13:G14"/>
    <mergeCell ref="H13:H14"/>
    <mergeCell ref="I13:I14"/>
    <mergeCell ref="J13:J14"/>
    <mergeCell ref="K13:K14"/>
    <mergeCell ref="AD11:AD12"/>
    <mergeCell ref="AE11:AE12"/>
    <mergeCell ref="AF11:AF12"/>
    <mergeCell ref="AG11:AG12"/>
    <mergeCell ref="AH11:AH12"/>
    <mergeCell ref="AI11:AI12"/>
    <mergeCell ref="X11:X12"/>
    <mergeCell ref="Y11:Y12"/>
    <mergeCell ref="Z11:Z12"/>
    <mergeCell ref="AA11:AA12"/>
    <mergeCell ref="AB11:AB12"/>
    <mergeCell ref="AC11:AC12"/>
    <mergeCell ref="R11:R12"/>
    <mergeCell ref="S11:S12"/>
    <mergeCell ref="T11:T12"/>
    <mergeCell ref="U11:U12"/>
    <mergeCell ref="V11:V12"/>
    <mergeCell ref="W11:W12"/>
    <mergeCell ref="L11:L12"/>
    <mergeCell ref="M11:M12"/>
    <mergeCell ref="N11:N12"/>
    <mergeCell ref="O11:O12"/>
    <mergeCell ref="P11:P12"/>
    <mergeCell ref="Q11:Q12"/>
    <mergeCell ref="AJ9:AJ10"/>
    <mergeCell ref="Q9:Q10"/>
    <mergeCell ref="A11:A12"/>
    <mergeCell ref="C11:C12"/>
    <mergeCell ref="E11:E12"/>
    <mergeCell ref="F11:F12"/>
    <mergeCell ref="G11:G12"/>
    <mergeCell ref="H11:H12"/>
    <mergeCell ref="I11:I12"/>
    <mergeCell ref="J11:J12"/>
    <mergeCell ref="K11:K12"/>
    <mergeCell ref="AD9:AD10"/>
    <mergeCell ref="AE9:AE10"/>
    <mergeCell ref="AF9:AF10"/>
    <mergeCell ref="AG9:AG10"/>
    <mergeCell ref="AH9:AH10"/>
    <mergeCell ref="AI9:AI10"/>
    <mergeCell ref="X9:X10"/>
    <mergeCell ref="Y9:Y10"/>
    <mergeCell ref="Z9:Z10"/>
    <mergeCell ref="AA9:AA10"/>
    <mergeCell ref="AB9:AB10"/>
    <mergeCell ref="AC9:AC10"/>
    <mergeCell ref="R9:R10"/>
    <mergeCell ref="S9:S10"/>
    <mergeCell ref="T9:T10"/>
    <mergeCell ref="U9:U10"/>
    <mergeCell ref="V9:V10"/>
    <mergeCell ref="W9:W10"/>
    <mergeCell ref="L9:L10"/>
    <mergeCell ref="M9:M10"/>
    <mergeCell ref="N9:N10"/>
    <mergeCell ref="O9:O10"/>
    <mergeCell ref="P9:P10"/>
    <mergeCell ref="AJ7:AJ8"/>
    <mergeCell ref="A9:A10"/>
    <mergeCell ref="C9:C10"/>
    <mergeCell ref="E9:E10"/>
    <mergeCell ref="F9:F10"/>
    <mergeCell ref="G9:G10"/>
    <mergeCell ref="H9:H10"/>
    <mergeCell ref="I9:I10"/>
    <mergeCell ref="J9:J10"/>
    <mergeCell ref="K9:K10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J5:AJ6"/>
    <mergeCell ref="A7:A8"/>
    <mergeCell ref="C7:C8"/>
    <mergeCell ref="E7:E8"/>
    <mergeCell ref="F7:F8"/>
    <mergeCell ref="G7:G8"/>
    <mergeCell ref="H7:H8"/>
    <mergeCell ref="I7:I8"/>
    <mergeCell ref="J7:J8"/>
    <mergeCell ref="K7:K8"/>
    <mergeCell ref="AD5:AD6"/>
    <mergeCell ref="AE5:AE6"/>
    <mergeCell ref="AF5:AF6"/>
    <mergeCell ref="AG5:AG6"/>
    <mergeCell ref="AH5:AH6"/>
    <mergeCell ref="AI5:AI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AJ3:AJ4"/>
    <mergeCell ref="A5:A6"/>
    <mergeCell ref="C5:C6"/>
    <mergeCell ref="E5:E6"/>
    <mergeCell ref="F5:F6"/>
    <mergeCell ref="G5:G6"/>
    <mergeCell ref="H5:H6"/>
    <mergeCell ref="I5:I6"/>
    <mergeCell ref="J5:J6"/>
    <mergeCell ref="K5:K6"/>
    <mergeCell ref="AD3:AD4"/>
    <mergeCell ref="AE3:AE4"/>
    <mergeCell ref="AF3:AF4"/>
    <mergeCell ref="AG3:AG4"/>
    <mergeCell ref="AH3:AH4"/>
    <mergeCell ref="AI3:AI4"/>
    <mergeCell ref="X3:X4"/>
    <mergeCell ref="Y3:Y4"/>
    <mergeCell ref="Z3:Z4"/>
    <mergeCell ref="AA3:AA4"/>
    <mergeCell ref="AB3:AB4"/>
    <mergeCell ref="AC3:AC4"/>
    <mergeCell ref="R3:R4"/>
    <mergeCell ref="S3:S4"/>
    <mergeCell ref="T3:T4"/>
    <mergeCell ref="U3:U4"/>
    <mergeCell ref="V3:V4"/>
    <mergeCell ref="W3:W4"/>
    <mergeCell ref="L3:L4"/>
    <mergeCell ref="M3:M4"/>
    <mergeCell ref="N3:N4"/>
    <mergeCell ref="O3:O4"/>
    <mergeCell ref="P3:P4"/>
    <mergeCell ref="Q3:Q4"/>
    <mergeCell ref="F3:F4"/>
    <mergeCell ref="G3:G4"/>
    <mergeCell ref="H3:H4"/>
    <mergeCell ref="I3:I4"/>
    <mergeCell ref="J3:J4"/>
    <mergeCell ref="K3:K4"/>
    <mergeCell ref="A1:A2"/>
    <mergeCell ref="B1:B2"/>
    <mergeCell ref="C1:C2"/>
    <mergeCell ref="A3:A4"/>
    <mergeCell ref="C3:C4"/>
    <mergeCell ref="E3:E4"/>
  </mergeCells>
  <hyperlinks>
    <hyperlink ref="B3" r:id="rId1" display="https://watchmefly.net/profile/pilot.php?pid=A68368FA-F011-877B-2C09-100F3E706787&amp;v=tta&amp;e=worlds2022" xr:uid="{C83EDE10-8A26-4706-B1D5-65DFA429CF29}"/>
    <hyperlink ref="B5" r:id="rId2" display="https://watchmefly.net/profile/pilot.php?pid=E7D1E470-3E11-12C4-F2B9-753F091ADBE2&amp;v=tta&amp;e=worlds2022" xr:uid="{170B90DF-198D-4822-A7C9-9724756835C6}"/>
    <hyperlink ref="B7" r:id="rId3" display="https://watchmefly.net/profile/pilot.php?pid=22793BD2-2C00-174E-9322-DF771CD751BC&amp;v=tta&amp;e=worlds2022" xr:uid="{F4A73721-2E1D-4CDE-A5A4-72156C22CB9C}"/>
    <hyperlink ref="B9" r:id="rId4" display="https://watchmefly.net/profile/pilot.php?pid=1CC6CB15-0A55-EE23-D478-FA611377E772&amp;v=tta&amp;e=worlds2022" xr:uid="{009833CC-3E9C-4C9A-BDC1-7BB93EA438C6}"/>
    <hyperlink ref="B11" r:id="rId5" display="https://watchmefly.net/profile/pilot.php?pid=9856A0B1-100E-5EAC-8730-5E3E13FD0664&amp;v=tta&amp;e=worlds2022" xr:uid="{5E330DC4-DFEA-43FE-8E4D-E84ED92E63B5}"/>
    <hyperlink ref="B13" r:id="rId6" display="https://watchmefly.net/profile/pilot.php?pid=0C3EDA82-F7DC-E891-C33D-77A46643059C&amp;v=tta&amp;e=worlds2022" xr:uid="{47F6B46F-D6B1-4E52-A144-DCBCD1B8B95D}"/>
    <hyperlink ref="B15" r:id="rId7" display="https://watchmefly.net/profile/pilot.php?pid=D0375AF3-370E-B83A-F265-C3B95DE5ECF9&amp;v=tta&amp;e=worlds2022" xr:uid="{95D05444-E3E0-4CB3-928E-2C3D77C9B3C7}"/>
    <hyperlink ref="B17" r:id="rId8" display="https://watchmefly.net/profile/pilot.php?pid=25747953-E32A-546F-99A4-28B4DD5D1EE0&amp;v=tta&amp;e=worlds2022" xr:uid="{7B0F1B52-4885-4FEE-9A29-853D70748B2B}"/>
    <hyperlink ref="B19" r:id="rId9" display="https://watchmefly.net/profile/pilot.php?pid=1715B6CB-77A9-12C8-9928-E8CE421F356D&amp;v=tta&amp;e=worlds2022" xr:uid="{2B0FB20B-4DB5-49BE-BD2C-FB3B06B4EAA9}"/>
    <hyperlink ref="B21" r:id="rId10" display="https://watchmefly.net/profile/pilot.php?pid=ED0A3173-E25D-8486-E6C7-1341FA55095D&amp;v=tta&amp;e=worlds2022" xr:uid="{D02C055D-6930-4680-8FAD-DFC64F5B1707}"/>
    <hyperlink ref="B23" r:id="rId11" display="https://watchmefly.net/profile/pilot.php?pid=3631C954-8E1D-64AD-72AD-91C11EF26A13&amp;v=tta&amp;e=worlds2022" xr:uid="{D7D29315-F902-4192-BE89-2640718AC140}"/>
    <hyperlink ref="B25" r:id="rId12" display="https://watchmefly.net/profile/pilot.php?pid=9487679A-3A18-50A4-7D54-117AF2402127&amp;v=tta&amp;e=worlds2022" xr:uid="{4FAD9456-F969-4A22-9E98-94933C5FFE95}"/>
    <hyperlink ref="B27" r:id="rId13" display="https://watchmefly.net/profile/pilot.php?pid=711306E4-CC9A-6089-9FFF-284C8D0208BA&amp;v=tta&amp;e=worlds2022" xr:uid="{1C43FE39-D5FD-4120-9218-5EDB4281F4F0}"/>
    <hyperlink ref="B29" r:id="rId14" display="https://watchmefly.net/profile/pilot.php?pid=8C9DBEAB-BC63-5757-30BC-7357702CE450&amp;v=tta&amp;e=worlds2022" xr:uid="{D00C0764-57AB-44C8-9611-8D1531978768}"/>
    <hyperlink ref="B31" r:id="rId15" display="https://watchmefly.net/profile/pilot.php?pid=03B735A8-39CB-DAB7-F4FE-A0B16C2655DB&amp;v=tta&amp;e=worlds2022" xr:uid="{789CFF18-8D4C-4D24-B23B-D809613BAC51}"/>
    <hyperlink ref="B33" r:id="rId16" display="https://watchmefly.net/profile/pilot.php?pid=0A4BF440-A8A5-2CEA-FE0C-43AD99FC0606&amp;v=tta&amp;e=worlds2022" xr:uid="{D421A172-85E9-4838-BBFD-F865B0C9D8EA}"/>
    <hyperlink ref="B35" r:id="rId17" display="https://watchmefly.net/profile/pilot.php?pid=CE1013FA-2615-D0C5-A4A9-C2A38FFBBAD8&amp;v=tta&amp;e=worlds2022" xr:uid="{F41E50DF-69B7-4937-81CD-71BFF00D656C}"/>
    <hyperlink ref="B37" r:id="rId18" display="https://watchmefly.net/profile/pilot.php?pid=23E010CF-E77B-923C-F0CB-7CA22832A1E7&amp;v=tta&amp;e=worlds2022" xr:uid="{5C92E75E-F3BC-4B00-A1F2-6C417FEF4360}"/>
    <hyperlink ref="B39" r:id="rId19" display="https://watchmefly.net/profile/pilot.php?pid=AB5C464B-6E8F-4620-75CB-A6D30A3E9250&amp;v=tta&amp;e=worlds2022" xr:uid="{1281C775-B4F3-49ED-9460-964C61525563}"/>
    <hyperlink ref="B41" r:id="rId20" display="https://watchmefly.net/profile/pilot.php?pid=ED723E0A-13EE-9A24-54C2-C7593E7BBC8F&amp;v=tta&amp;e=worlds2022" xr:uid="{035B7428-3FFD-49C4-BB23-8A7C06FB72AA}"/>
    <hyperlink ref="B43" r:id="rId21" display="https://watchmefly.net/profile/pilot.php?pid=F7D56710-1C28-F0E7-2E03-C367E86F6B5B&amp;v=tta&amp;e=worlds2022" xr:uid="{5D1E44E4-C7E9-47FB-9B61-20D231D871D6}"/>
    <hyperlink ref="B45" r:id="rId22" display="https://watchmefly.net/profile/pilot.php?pid=6DABE739-7C07-B467-5A82-4190503ED0BD&amp;v=tta&amp;e=worlds2022" xr:uid="{D9CAC63F-896C-4C18-84C9-D982B75F38E8}"/>
    <hyperlink ref="B47" r:id="rId23" display="https://watchmefly.net/profile/pilot.php?pid=85F91A50-28FB-50C3-5A96-DCDCB0EC1C07&amp;v=tta&amp;e=worlds2022" xr:uid="{EC65E339-4DB7-4DAC-82AB-86E0992E4080}"/>
    <hyperlink ref="B49" r:id="rId24" display="https://watchmefly.net/profile/pilot.php?pid=BA91562D-CFD1-510B-4B22-6193FFEDF49D&amp;v=tta&amp;e=worlds2022" xr:uid="{D48D1524-DEBE-4257-B3FB-73737D093525}"/>
    <hyperlink ref="B51" r:id="rId25" display="https://watchmefly.net/profile/pilot.php?pid=0E35FD62-98E7-80F5-4453-799C420875C5&amp;v=tta&amp;e=worlds2022" xr:uid="{623EE153-20E7-4A2D-93F3-96757C07418D}"/>
    <hyperlink ref="B53" r:id="rId26" display="https://watchmefly.net/profile/pilot.php?pid=69544818-8BF8-3C9E-A3E6-83F5683836CD&amp;v=tta&amp;e=worlds2022" xr:uid="{43219718-D285-4DBE-9034-A592CDE680BB}"/>
    <hyperlink ref="B55" r:id="rId27" display="https://watchmefly.net/profile/pilot.php?pid=F4334806-D7BF-477F-124B-02EFDE7427EF&amp;v=tta&amp;e=worlds2022" xr:uid="{9055ACE9-A5C8-4E60-8480-7DAD6F039584}"/>
    <hyperlink ref="B57" r:id="rId28" display="https://watchmefly.net/profile/pilot.php?pid=213867AA-E132-C958-2C04-043AC27B67E7&amp;v=tta&amp;e=worlds2022" xr:uid="{1CEEC3C3-4BD7-4EBE-AC97-0D27F75C2C4C}"/>
    <hyperlink ref="B59" r:id="rId29" display="https://watchmefly.net/profile/pilot.php?pid=5F340D19-A474-3E5D-BDED-2BE158370FC0&amp;v=tta&amp;e=worlds2022" xr:uid="{3DC89AF6-E2CB-40B6-9646-80DBB530F69D}"/>
    <hyperlink ref="B61" r:id="rId30" display="https://watchmefly.net/profile/pilot.php?pid=D867B129-8020-B077-31F4-B90F63222B88&amp;v=tta&amp;e=worlds2022" xr:uid="{582001AE-6AA5-4AD2-BA9A-125641742E36}"/>
    <hyperlink ref="B63" r:id="rId31" display="https://watchmefly.net/profile/pilot.php?pid=F77FA4CC-5BE3-2801-5F82-ED78A66E7513&amp;v=tta&amp;e=worlds2022" xr:uid="{5B11AA43-C33F-4F91-AB37-4A6B6D38CAE7}"/>
    <hyperlink ref="B65" r:id="rId32" display="https://watchmefly.net/profile/pilot.php?pid=5FBCC6D6-467C-9A35-C856-0CC8686BEB06&amp;v=tta&amp;e=worlds2022" xr:uid="{13C11F29-3527-4D5D-A686-381097961263}"/>
    <hyperlink ref="B67" r:id="rId33" display="https://watchmefly.net/profile/pilot.php?pid=09BA901A-133C-2DE3-9944-977FD557127B&amp;v=tta&amp;e=worlds2022" xr:uid="{586E3D7E-6369-4112-B225-F6743B935EE1}"/>
    <hyperlink ref="B69" r:id="rId34" display="https://watchmefly.net/profile/pilot.php?pid=FBA31670-D9FD-747F-A18B-3FCDDF1CB971&amp;v=tta&amp;e=worlds2022" xr:uid="{23BDC12C-09F4-4F6B-A91A-0DDADF51FDFF}"/>
    <hyperlink ref="B71" r:id="rId35" display="https://watchmefly.net/profile/pilot.php?pid=C36CB66F-DB5C-236B-3C58-ECB5B2ED76BE&amp;v=tta&amp;e=worlds2022" xr:uid="{31F51152-7C44-4443-9612-30E17472947F}"/>
    <hyperlink ref="B73" r:id="rId36" display="https://watchmefly.net/profile/pilot.php?pid=0CAE4EAD-CDAE-3E70-3487-5A8000FD2D90&amp;v=tta&amp;e=worlds2022" xr:uid="{BC83953D-31C8-439A-9B73-AD868DDE4FD6}"/>
    <hyperlink ref="B75" r:id="rId37" display="https://watchmefly.net/profile/pilot.php?pid=5F27CAFA-DF7F-AF4D-3949-71A4F7C96C31&amp;v=tta&amp;e=worlds2022" xr:uid="{045A620F-9C39-4874-8FD5-33C3C917430B}"/>
    <hyperlink ref="B77" r:id="rId38" display="https://watchmefly.net/profile/pilot.php?pid=7292AFD2-F43A-92EC-F25E-EE0111D87414&amp;v=tta&amp;e=worlds2022" xr:uid="{B8AA9781-22E1-4C37-8E4D-C0ADB389156A}"/>
    <hyperlink ref="B79" r:id="rId39" display="https://watchmefly.net/profile/pilot.php?pid=5DDD1076-D863-A7B9-7D61-65D080C48B28&amp;v=tta&amp;e=worlds2022" xr:uid="{1C1E3A19-AEDA-4A8F-AE95-C0A8A0D4CDA3}"/>
    <hyperlink ref="B81" r:id="rId40" display="https://watchmefly.net/profile/pilot.php?pid=5B5A2BEE-E5E4-B84C-258A-DEE345283925&amp;v=tta&amp;e=worlds2022" xr:uid="{E805CEB0-CB3C-4D2A-91B9-17913662FC46}"/>
    <hyperlink ref="B83" r:id="rId41" display="https://watchmefly.net/profile/pilot.php?pid=5EC5A026-7922-4C71-F292-AE0A5599C7AE&amp;v=tta&amp;e=worlds2022" xr:uid="{4C820E0F-E78F-4F33-BA8D-CE69B488FABC}"/>
    <hyperlink ref="B85" r:id="rId42" display="https://watchmefly.net/profile/pilot.php?pid=9B6C435D-E48C-DDAB-A35A-B7990AE28152&amp;v=tta&amp;e=worlds2022" xr:uid="{5BB44D45-2E13-449E-A630-CDF166B8C7DA}"/>
    <hyperlink ref="B87" r:id="rId43" display="https://watchmefly.net/profile/pilot.php?pid=5927A0F8-2121-B617-F7B3-8040801C5224&amp;v=tta&amp;e=worlds2022" xr:uid="{F2D7FB86-5CC2-4FCE-AF12-5469A0AE1A48}"/>
    <hyperlink ref="B89" r:id="rId44" display="https://watchmefly.net/profile/pilot.php?pid=66EAF03D-68E1-FB74-93BA-65C1797838EF&amp;v=tta&amp;e=worlds2022" xr:uid="{F252B3B6-16DD-4F6B-950F-0EFD3DB07BAC}"/>
    <hyperlink ref="B91" r:id="rId45" display="https://watchmefly.net/profile/pilot.php?pid=C3566C1D-C20A-0CB3-98CB-10E775B9854D&amp;v=tta&amp;e=worlds2022" xr:uid="{D03997F4-DF3E-4A67-BB2A-FD0542C71BF3}"/>
    <hyperlink ref="B93" r:id="rId46" display="https://watchmefly.net/profile/pilot.php?pid=0BB3C0A6-3DB1-F3D4-89D8-A539E7CE4E29&amp;v=tta&amp;e=worlds2022" xr:uid="{6783EF80-CB41-4C6E-8F5F-17E6097BDF3D}"/>
    <hyperlink ref="B95" r:id="rId47" display="https://watchmefly.net/profile/pilot.php?pid=B07F404C-E88A-FE7F-0674-F6DF46E0BBEB&amp;v=tta&amp;e=worlds2022" xr:uid="{3B570B20-E0A3-4B3D-B0B2-6037F8FAD6F5}"/>
    <hyperlink ref="B97" r:id="rId48" display="https://watchmefly.net/profile/pilot.php?pid=535566F9-54D8-17AC-D929-54AFF03D4544&amp;v=tta&amp;e=worlds2022" xr:uid="{09414B47-1F94-4051-9504-95D9A54ADC20}"/>
    <hyperlink ref="B99" r:id="rId49" display="https://watchmefly.net/profile/pilot.php?pid=48E6B634-9938-61AB-50EF-5E7129DE66D0&amp;v=tta&amp;e=worlds2022" xr:uid="{60CAFA67-7B3A-4F2E-B4AE-3B984275D614}"/>
    <hyperlink ref="B101" r:id="rId50" display="https://watchmefly.net/profile/pilot.php?pid=AFF3401B-9EEE-BCD1-F536-8ED8CDBBF9F6&amp;v=tta&amp;e=worlds2022" xr:uid="{23B91E14-8CE4-4842-81D3-602D72F93126}"/>
    <hyperlink ref="B103" r:id="rId51" display="https://watchmefly.net/profile/pilot.php?pid=59AB9440-7BD5-6C00-1D37-1763DFE7C7D4&amp;v=tta&amp;e=worlds2022" xr:uid="{73293653-0615-49EA-A0FD-A2E68E3126B9}"/>
    <hyperlink ref="B105" r:id="rId52" display="https://watchmefly.net/profile/pilot.php?pid=9C6E3F8F-0275-E25C-0300-4BEE9FB96D05&amp;v=tta&amp;e=worlds2022" xr:uid="{6C1BE690-C07D-4123-B8B3-C3B8B220EB3E}"/>
    <hyperlink ref="B107" r:id="rId53" display="https://watchmefly.net/profile/pilot.php?pid=765153C4-42D3-9E30-BC67-ED60967A09F4&amp;v=tta&amp;e=worlds2022" xr:uid="{872C5733-E10E-4700-B992-0966E0BB30C9}"/>
    <hyperlink ref="B109" r:id="rId54" display="https://watchmefly.net/profile/pilot.php?pid=1B65E4F9-0C0E-976D-0E63-E644DAB23E14&amp;v=tta&amp;e=worlds2022" xr:uid="{88E17C9D-485C-474C-A90D-41FBC6787EC5}"/>
    <hyperlink ref="B111" r:id="rId55" display="https://watchmefly.net/profile/pilot.php?pid=DDE88C07-CAD6-AC94-D5E2-2AB34EC0F98E&amp;v=tta&amp;e=worlds2022" xr:uid="{6560835A-8E51-40A8-A0CC-1717A77C0410}"/>
    <hyperlink ref="B113" r:id="rId56" display="https://watchmefly.net/profile/pilot.php?pid=7946361B-7B24-502C-AB16-43C5D6F96F36&amp;v=tta&amp;e=worlds2022" xr:uid="{842E8039-8184-4F20-9970-DB5A45DDB385}"/>
    <hyperlink ref="B115" r:id="rId57" display="https://watchmefly.net/profile/pilot.php?pid=2DC36709-9D1A-3ED2-61E4-36227E4B3884&amp;v=tta&amp;e=worlds2022" xr:uid="{69A38BE3-041E-422D-937D-68DB4F2CCD1D}"/>
    <hyperlink ref="B117" r:id="rId58" display="https://watchmefly.net/profile/pilot.php?pid=8C2906F6-6E11-C7F5-7E47-84F0F5B6809C&amp;v=tta&amp;e=worlds2022" xr:uid="{3FA51D87-6F87-45C2-AC83-A48FE884037F}"/>
    <hyperlink ref="B119" r:id="rId59" display="https://watchmefly.net/profile/pilot.php?pid=15104F64-2F2D-36B9-4CE1-14C2FE740918&amp;v=tta&amp;e=worlds2022" xr:uid="{D898ED0E-F1C0-458A-A08E-B585CA67FA71}"/>
    <hyperlink ref="B121" r:id="rId60" display="https://watchmefly.net/profile/pilot.php?pid=3E80F4A0-83E1-F375-D9F5-0217E709CC0D&amp;v=tta&amp;e=worlds2022" xr:uid="{7EE4F795-442A-4EE6-BE8C-7E19E19274DC}"/>
    <hyperlink ref="B123" r:id="rId61" display="https://watchmefly.net/profile/pilot.php?pid=19B4263C-E73F-D3A4-6C9E-C4A40492699C&amp;v=tta&amp;e=worlds2022" xr:uid="{E994C806-34DB-4400-8758-123A63ABA194}"/>
    <hyperlink ref="B125" r:id="rId62" display="https://watchmefly.net/profile/pilot.php?pid=25F2FBEA-5CA2-DF0E-AE74-B66B58EE0B92&amp;v=tta&amp;e=worlds2022" xr:uid="{5B62266E-DCBE-4473-8E98-F07C86A12BD5}"/>
    <hyperlink ref="B127" r:id="rId63" display="https://watchmefly.net/profile/pilot.php?pid=7D1DE73F-BF44-ED25-4DD6-D01057306EBF&amp;v=tta&amp;e=worlds2022" xr:uid="{886E0364-C0CD-409F-A2C2-028DB1D66801}"/>
    <hyperlink ref="B129" r:id="rId64" display="https://watchmefly.net/profile/pilot.php?pid=E5E21020-7EAB-0B3E-4224-29FC2B4487BD&amp;v=tta&amp;e=worlds2022" xr:uid="{FC84B805-2DC1-4085-A231-326717BC65A6}"/>
    <hyperlink ref="B131" r:id="rId65" display="https://watchmefly.net/profile/pilot.php?pid=58BA73D6-DA92-A561-A8A8-6A34D9621C82&amp;v=tta&amp;e=worlds2022" xr:uid="{FF66A45F-D474-42FA-B2A0-79F3EE5359E5}"/>
    <hyperlink ref="B133" r:id="rId66" display="https://watchmefly.net/profile/pilot.php?pid=AD8BCC61-AB26-20B8-4DA4-FA4B8987ACB2&amp;v=tta&amp;e=worlds2022" xr:uid="{882DDA4D-8B10-4C77-952D-5FBDF8B40269}"/>
    <hyperlink ref="B135" r:id="rId67" display="https://watchmefly.net/profile/pilot.php?pid=1FAF3FD6-EE3E-4D87-AA2E-DC26B330ABAA&amp;v=tta&amp;e=worlds2022" xr:uid="{3C86BBA8-53BB-4E9F-9B83-6322A48C4A91}"/>
    <hyperlink ref="B137" r:id="rId68" display="https://watchmefly.net/profile/pilot.php?pid=E3FA563B-A231-EA5C-297C-C0CA4F29171E&amp;v=tta&amp;e=worlds2022" xr:uid="{0EDBD130-F01A-4EB9-8692-E794DCCDA706}"/>
    <hyperlink ref="B139" r:id="rId69" display="https://watchmefly.net/profile/pilot.php?pid=54F79CDC-F6EB-C826-1120-B3750A03C488&amp;v=tta&amp;e=worlds2022" xr:uid="{95010673-F40D-457C-BFB9-9FC23A988C21}"/>
    <hyperlink ref="B141" r:id="rId70" display="https://watchmefly.net/profile/pilot.php?pid=8839AA0E-CB49-2B52-D691-D29D08222009&amp;v=tta&amp;e=worlds2022" xr:uid="{756D81BF-B776-4E8C-B768-97797DB45BCB}"/>
    <hyperlink ref="B143" r:id="rId71" display="https://watchmefly.net/profile/pilot.php?pid=6C2FE543-A7EC-FB2C-3E7F-6579479B8E15&amp;v=tta&amp;e=worlds2022" xr:uid="{9122C1AD-B243-494D-A6B4-22CFA491351E}"/>
    <hyperlink ref="B145" r:id="rId72" display="https://watchmefly.net/profile/pilot.php?pid=3E563195-41CC-F4AD-C89E-AFEDB360DD52&amp;v=tta&amp;e=worlds2022" xr:uid="{40505D45-CB40-4C32-A7FE-37119314A461}"/>
    <hyperlink ref="B147" r:id="rId73" display="https://watchmefly.net/profile/pilot.php?pid=923303C9-5285-4672-97BF-A45B429F2F49&amp;v=tta&amp;e=worlds2022" xr:uid="{AA364D77-D9BC-4615-B839-934C9FF478DB}"/>
    <hyperlink ref="B149" r:id="rId74" display="https://watchmefly.net/profile/pilot.php?pid=D454E8A2-1C54-63E6-1464-21B77C8DD22D&amp;v=tta&amp;e=worlds2022" xr:uid="{AFD2F006-798E-4022-BC32-4D68C40AEFB0}"/>
    <hyperlink ref="B151" r:id="rId75" display="https://watchmefly.net/profile/pilot.php?pid=1E7E5A11-6860-33F2-4EF7-D12BCCBB4775&amp;v=tta&amp;e=worlds2022" xr:uid="{5D018555-CD7E-4ABF-AB5E-D47AD522D8B7}"/>
    <hyperlink ref="B153" r:id="rId76" display="https://watchmefly.net/profile/pilot.php?pid=CEE15BC3-7420-1538-AC1F-E3F799899545&amp;v=tta&amp;e=worlds2022" xr:uid="{41EA628F-767B-4E7B-9DB2-095AC7A7AA2D}"/>
    <hyperlink ref="B155" r:id="rId77" display="https://watchmefly.net/profile/pilot.php?pid=85B6A635-BC30-D4CD-5298-9CB9A83947AE&amp;v=tta&amp;e=worlds2022" xr:uid="{4F04019B-B844-4B1D-9A15-5FF8C413B7F0}"/>
    <hyperlink ref="B157" r:id="rId78" display="https://watchmefly.net/profile/pilot.php?pid=8006DB77-66F8-1C38-F70D-7B77721EE9CA&amp;v=tta&amp;e=worlds2022" xr:uid="{EF86AE54-B0BA-4B06-B33B-6BAC8DF676E5}"/>
    <hyperlink ref="B159" r:id="rId79" display="https://watchmefly.net/profile/pilot.php?pid=E560EEBC-5EDE-0A6B-9A16-FF0D163A9DA0&amp;v=tta&amp;e=worlds2022" xr:uid="{552B0956-A6DA-4C59-9BCC-F3EB04C72996}"/>
    <hyperlink ref="B161" r:id="rId80" display="https://watchmefly.net/profile/pilot.php?pid=94638D3F-6426-730C-5A46-3A87C823CBE1&amp;v=tta&amp;e=worlds2022" xr:uid="{BC06A96D-902D-4341-AE26-833BCAC7FC9E}"/>
    <hyperlink ref="B163" r:id="rId81" display="https://watchmefly.net/profile/pilot.php?pid=D10B0EAF-0127-80EC-ED0B-3DF624714FEC&amp;v=tta&amp;e=worlds2022" xr:uid="{5C158352-3A68-4EE7-948D-3CDED49A7B7F}"/>
    <hyperlink ref="B165" r:id="rId82" display="https://watchmefly.net/profile/pilot.php?pid=A1960C7A-DD06-B602-0A73-9930620FBCCB&amp;v=tta&amp;e=worlds2022" xr:uid="{9A83023C-6DC3-4CAA-9FCD-0B6DA3FCEC1B}"/>
    <hyperlink ref="B167" r:id="rId83" display="https://watchmefly.net/profile/pilot.php?pid=BFE68BD9-B49F-53C9-7D6A-FD21488E1C10&amp;v=tta&amp;e=worlds2022" xr:uid="{4D7CE51A-A185-41F1-9B8C-DF35DD77222C}"/>
    <hyperlink ref="B169" r:id="rId84" display="https://watchmefly.net/profile/pilot.php?pid=98C18B41-ABF1-766F-49DD-6CF175370D9E&amp;v=tta&amp;e=worlds2022" xr:uid="{FF745F70-801F-475B-A379-1EDEB197FF9F}"/>
    <hyperlink ref="B171" r:id="rId85" display="https://watchmefly.net/profile/pilot.php?pid=89601D8F-044C-7CB2-B005-291F9D11DCB7&amp;v=tta&amp;e=worlds2022" xr:uid="{7A273A5A-E0F4-4578-9D65-638AB6E2A107}"/>
    <hyperlink ref="B173" r:id="rId86" display="https://watchmefly.net/profile/pilot.php?pid=72115030-9876-8080-20EE-F1764ADAF0C4&amp;v=tta&amp;e=worlds2022" xr:uid="{3BCF43B9-8308-49F0-A96B-1013D6A9C2E8}"/>
    <hyperlink ref="B175" r:id="rId87" display="https://watchmefly.net/profile/pilot.php?pid=95201FD2-F433-7EAB-A3A7-562CFFF8CA01&amp;v=tta&amp;e=worlds2022" xr:uid="{C3C8AB32-6E84-4EA0-BD7D-A2DC476D35A7}"/>
    <hyperlink ref="B177" r:id="rId88" display="https://watchmefly.net/profile/pilot.php?pid=CC1FB424-0EC4-ECAA-61AE-F884BB1E7844&amp;v=tta&amp;e=worlds2022" xr:uid="{3DA21CD1-45AA-4F69-8707-E7D16491C1C6}"/>
    <hyperlink ref="B179" r:id="rId89" display="https://watchmefly.net/profile/pilot.php?pid=ACCF5C2E-643A-9367-EDFC-58ECB1A7BF8E&amp;v=tta&amp;e=worlds2022" xr:uid="{D32AF296-CDE3-4A93-B00A-7E5253FCD75B}"/>
    <hyperlink ref="B181" r:id="rId90" display="https://watchmefly.net/profile/pilot.php?pid=9E81343E-8A08-D51A-9A01-F311D030A979&amp;v=tta&amp;e=worlds2022" xr:uid="{DA9EE3F8-0C3F-4687-8AE1-F524E45893CF}"/>
    <hyperlink ref="B183" r:id="rId91" display="https://watchmefly.net/profile/pilot.php?pid=FF8AC718-CB5B-4ABB-E9BA-B11940D919E8&amp;v=tta&amp;e=worlds2022" xr:uid="{D9DA985F-3F69-4D09-9082-EDF331538167}"/>
    <hyperlink ref="B185" r:id="rId92" display="https://watchmefly.net/profile/pilot.php?pid=9412BED6-745C-1448-A03C-3A9E22120D12&amp;v=tta&amp;e=worlds2022" xr:uid="{38CE9FA3-D4B8-4D11-9602-6BF3AD014030}"/>
    <hyperlink ref="B187" r:id="rId93" display="https://watchmefly.net/profile/pilot.php?pid=D8CA8652-031F-37C8-DAE5-BB31333ADCA1&amp;v=tta&amp;e=worlds2022" xr:uid="{2F1B736E-3014-43C0-8D6B-51C08920F192}"/>
    <hyperlink ref="B189" r:id="rId94" display="https://watchmefly.net/profile/pilot.php?pid=648EF3C5-C46F-2A07-1BD3-C63FA07FCAA5&amp;v=tta&amp;e=worlds2022" xr:uid="{B4365AFA-70D6-4D2C-AC8F-4F41E434AAFF}"/>
    <hyperlink ref="B191" r:id="rId95" display="https://watchmefly.net/profile/pilot.php?pid=8E313915-C11B-8854-7ED9-90C49402DA0C&amp;v=tta&amp;e=worlds2022" xr:uid="{3825A4F0-012F-46E9-9113-9CED5E032B11}"/>
    <hyperlink ref="B193" r:id="rId96" display="https://watchmefly.net/profile/pilot.php?pid=DD390726-60D2-BB69-F2EA-4F9FEA751DFA&amp;v=tta&amp;e=worlds2022" xr:uid="{616E1E55-A47F-4B4B-8A44-39A389B6F31D}"/>
    <hyperlink ref="B195" r:id="rId97" display="https://watchmefly.net/profile/pilot.php?pid=5D659CE0-8879-3CFE-B057-591B6D307AD8&amp;v=tta&amp;e=worlds2022" xr:uid="{C0C1AF31-2178-4499-8525-FCC4DEF08C3C}"/>
    <hyperlink ref="B197" r:id="rId98" display="https://watchmefly.net/profile/pilot.php?pid=1A7E5581-8404-9EB4-5DCD-E98293ACF2AF&amp;v=tta&amp;e=worlds2022" xr:uid="{7F9C7201-E89F-48CB-9623-3BB7E9FFC7F6}"/>
    <hyperlink ref="B199" r:id="rId99" display="https://watchmefly.net/profile/pilot.php?pid=522D1769-8615-DB24-E6C6-4D251F4D577D&amp;v=tta&amp;e=worlds2022" xr:uid="{2D4A1D91-62D4-4E64-BD86-5A9787F3C54A}"/>
    <hyperlink ref="B201" r:id="rId100" display="https://watchmefly.net/profile/pilot.php?pid=4D12D6DB-357B-3EE1-9AB4-F72847CD1D71&amp;v=tta&amp;e=worlds2022" xr:uid="{0F630640-9167-4DA2-B941-FA05A3A19BE5}"/>
    <hyperlink ref="B203" r:id="rId101" display="https://watchmefly.net/profile/pilot.php?pid=C371DB6B-BB06-9108-133E-52C2CFAA3269&amp;v=tta&amp;e=worlds2022" xr:uid="{C1D6F558-93C4-4306-B471-5C48D6AF2483}"/>
    <hyperlink ref="B205" r:id="rId102" display="https://watchmefly.net/profile/pilot.php?pid=AE369289-5928-3027-7B00-965C06913421&amp;v=tta&amp;e=worlds2022" xr:uid="{32A9510E-23BA-4600-8EA5-39DF59FE08E0}"/>
    <hyperlink ref="B207" r:id="rId103" display="https://watchmefly.net/profile/pilot.php?pid=3436690D-A3A7-53C8-5684-86907B0299EC&amp;v=tta&amp;e=worlds2022" xr:uid="{ECB62E24-15DC-44C3-99EF-E0FBC9667AE3}"/>
  </hyperlinks>
  <pageMargins left="0.7" right="0.7" top="0.78740157499999996" bottom="0.78740157499999996" header="0.3" footer="0.3"/>
  <drawing r:id="rId10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D50" sqref="D50"/>
    </sheetView>
  </sheetViews>
  <sheetFormatPr baseColWidth="10" defaultColWidth="8.83203125" defaultRowHeight="13"/>
  <sheetData>
    <row r="1" spans="1:1">
      <c r="A1" s="25"/>
    </row>
    <row r="2" spans="1:1">
      <c r="A2" s="25"/>
    </row>
    <row r="3" spans="1:1">
      <c r="A3" s="25"/>
    </row>
    <row r="4" spans="1:1">
      <c r="A4" s="25" t="s">
        <v>15</v>
      </c>
    </row>
    <row r="5" spans="1:1">
      <c r="A5" s="25" t="s">
        <v>9</v>
      </c>
    </row>
    <row r="6" spans="1:1">
      <c r="A6" s="25" t="s">
        <v>10</v>
      </c>
    </row>
    <row r="7" spans="1:1">
      <c r="A7" s="25" t="s">
        <v>11</v>
      </c>
    </row>
    <row r="8" spans="1:1">
      <c r="A8" s="25" t="s">
        <v>12</v>
      </c>
    </row>
    <row r="9" spans="1:1">
      <c r="A9" s="25" t="s">
        <v>13</v>
      </c>
    </row>
    <row r="10" spans="1:1">
      <c r="A10" s="25" t="s">
        <v>14</v>
      </c>
    </row>
    <row r="11" spans="1:1">
      <c r="A11" s="25"/>
    </row>
    <row r="12" spans="1:1">
      <c r="A12" s="25"/>
    </row>
    <row r="13" spans="1:1">
      <c r="A13" s="25"/>
    </row>
  </sheetData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RANKLIST 2022 sportovci</vt:lpstr>
      <vt:lpstr>RANKLIST 2022 uplny</vt:lpstr>
      <vt:lpstr>Bonifikace</vt:lpstr>
      <vt:lpstr>World top 100 2022</vt:lpstr>
      <vt:lpstr>Belgie</vt:lpstr>
      <vt:lpstr>MCR</vt:lpstr>
      <vt:lpstr>MS</vt:lpstr>
      <vt:lpstr>Klic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Kubíček</dc:creator>
  <cp:lastModifiedBy>Jan Suchý</cp:lastModifiedBy>
  <dcterms:created xsi:type="dcterms:W3CDTF">2012-01-28T09:01:16Z</dcterms:created>
  <dcterms:modified xsi:type="dcterms:W3CDTF">2023-01-20T15:41:39Z</dcterms:modified>
</cp:coreProperties>
</file>